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X:\d\2020\Rendeletek\10_2020 mellékletei\"/>
    </mc:Choice>
  </mc:AlternateContent>
  <xr:revisionPtr revIDLastSave="0" documentId="8_{972C97E1-F25C-4C24-86BE-43DF1408A811}" xr6:coauthVersionLast="45" xr6:coauthVersionMax="45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melléklet'!$A$1:$K$122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60" i="8" l="1"/>
  <c r="K61" i="8"/>
  <c r="J60" i="8"/>
  <c r="J61" i="8"/>
  <c r="J62" i="8"/>
  <c r="K62" i="8" s="1"/>
  <c r="K54" i="8"/>
  <c r="G119" i="8" l="1"/>
  <c r="G118" i="8" s="1"/>
  <c r="G121" i="8" s="1"/>
  <c r="G110" i="8"/>
  <c r="G111" i="8"/>
  <c r="C98" i="8"/>
  <c r="D98" i="8"/>
  <c r="E98" i="8"/>
  <c r="F98" i="8"/>
  <c r="G98" i="8"/>
  <c r="I98" i="8"/>
  <c r="B98" i="8"/>
  <c r="G96" i="8"/>
  <c r="F118" i="8"/>
  <c r="F121" i="8" s="1"/>
  <c r="E118" i="8"/>
  <c r="E121" i="8" s="1"/>
  <c r="D118" i="8"/>
  <c r="D121" i="8" s="1"/>
  <c r="C118" i="8"/>
  <c r="C121" i="8" s="1"/>
  <c r="B118" i="8"/>
  <c r="B121" i="8" s="1"/>
  <c r="G112" i="8"/>
  <c r="D112" i="8"/>
  <c r="D109" i="8" s="1"/>
  <c r="D114" i="8" s="1"/>
  <c r="F109" i="8"/>
  <c r="F114" i="8" s="1"/>
  <c r="E109" i="8"/>
  <c r="E114" i="8" s="1"/>
  <c r="C109" i="8"/>
  <c r="C114" i="8" s="1"/>
  <c r="B109" i="8"/>
  <c r="B114" i="8" s="1"/>
  <c r="G103" i="8"/>
  <c r="G102" i="8" s="1"/>
  <c r="G105" i="8" s="1"/>
  <c r="D103" i="8"/>
  <c r="D102" i="8" s="1"/>
  <c r="D105" i="8" s="1"/>
  <c r="F102" i="8"/>
  <c r="F105" i="8" s="1"/>
  <c r="E102" i="8"/>
  <c r="E105" i="8" s="1"/>
  <c r="C102" i="8"/>
  <c r="C105" i="8" s="1"/>
  <c r="B102" i="8"/>
  <c r="B105" i="8" s="1"/>
  <c r="G95" i="8"/>
  <c r="G94" i="8" s="1"/>
  <c r="D95" i="8"/>
  <c r="D94" i="8" s="1"/>
  <c r="F94" i="8"/>
  <c r="E94" i="8"/>
  <c r="C94" i="8"/>
  <c r="B94" i="8"/>
  <c r="G88" i="8"/>
  <c r="G87" i="8" s="1"/>
  <c r="D88" i="8"/>
  <c r="D87" i="8" s="1"/>
  <c r="D90" i="8" s="1"/>
  <c r="F87" i="8"/>
  <c r="E87" i="8"/>
  <c r="E90" i="8" s="1"/>
  <c r="C87" i="8"/>
  <c r="C90" i="8" s="1"/>
  <c r="B87" i="8"/>
  <c r="B90" i="8" s="1"/>
  <c r="F90" i="8"/>
  <c r="H87" i="8"/>
  <c r="H90" i="8" s="1"/>
  <c r="I87" i="8"/>
  <c r="I90" i="8" s="1"/>
  <c r="J88" i="8"/>
  <c r="J89" i="8"/>
  <c r="H94" i="8"/>
  <c r="H98" i="8" s="1"/>
  <c r="I94" i="8"/>
  <c r="J95" i="8"/>
  <c r="K95" i="8" s="1"/>
  <c r="J96" i="8"/>
  <c r="K96" i="8"/>
  <c r="J97" i="8"/>
  <c r="H102" i="8"/>
  <c r="H105" i="8" s="1"/>
  <c r="I102" i="8"/>
  <c r="I105" i="8" s="1"/>
  <c r="J103" i="8"/>
  <c r="J102" i="8" s="1"/>
  <c r="H109" i="8"/>
  <c r="H114" i="8" s="1"/>
  <c r="I109" i="8"/>
  <c r="I114" i="8" s="1"/>
  <c r="J110" i="8"/>
  <c r="K110" i="8" s="1"/>
  <c r="J111" i="8"/>
  <c r="K111" i="8" s="1"/>
  <c r="J112" i="8"/>
  <c r="G109" i="8" l="1"/>
  <c r="G114" i="8" s="1"/>
  <c r="J87" i="8"/>
  <c r="K87" i="8" s="1"/>
  <c r="J109" i="8"/>
  <c r="J114" i="8" s="1"/>
  <c r="K103" i="8"/>
  <c r="G90" i="8"/>
  <c r="K112" i="8"/>
  <c r="J105" i="8"/>
  <c r="K105" i="8" s="1"/>
  <c r="K102" i="8"/>
  <c r="J94" i="8"/>
  <c r="J98" i="8" s="1"/>
  <c r="K98" i="8" s="1"/>
  <c r="K88" i="8"/>
  <c r="J90" i="8" l="1"/>
  <c r="K114" i="8"/>
  <c r="K90" i="8"/>
  <c r="K109" i="8"/>
  <c r="K94" i="8"/>
  <c r="D70" i="8" l="1"/>
  <c r="D69" i="8"/>
  <c r="G60" i="8"/>
  <c r="G61" i="8"/>
  <c r="G62" i="8"/>
  <c r="D53" i="8"/>
  <c r="D52" i="8"/>
  <c r="D51" i="8"/>
  <c r="D50" i="8"/>
  <c r="D49" i="8"/>
  <c r="D48" i="8"/>
  <c r="D47" i="8"/>
  <c r="D46" i="8"/>
  <c r="D45" i="8"/>
  <c r="J20" i="8"/>
  <c r="J21" i="8"/>
  <c r="J22" i="8"/>
  <c r="G20" i="8"/>
  <c r="G21" i="8"/>
  <c r="G22" i="8"/>
  <c r="G23" i="8"/>
  <c r="K20" i="8" l="1"/>
  <c r="K22" i="8"/>
  <c r="K21" i="8"/>
  <c r="G31" i="8" l="1"/>
  <c r="G26" i="8"/>
  <c r="G27" i="8"/>
  <c r="G28" i="8"/>
  <c r="C68" i="8" l="1"/>
  <c r="E68" i="8"/>
  <c r="F68" i="8"/>
  <c r="B68" i="8"/>
  <c r="C58" i="8"/>
  <c r="D58" i="8"/>
  <c r="E58" i="8"/>
  <c r="F58" i="8"/>
  <c r="B58" i="8"/>
  <c r="C37" i="8"/>
  <c r="C30" i="8"/>
  <c r="D30" i="8"/>
  <c r="E30" i="8"/>
  <c r="F30" i="8"/>
  <c r="G30" i="8"/>
  <c r="B30" i="8"/>
  <c r="E37" i="8"/>
  <c r="F37" i="8"/>
  <c r="B37" i="8"/>
  <c r="H30" i="8" l="1"/>
  <c r="I30" i="8" l="1"/>
  <c r="J31" i="8"/>
  <c r="K31" i="8" s="1"/>
  <c r="C44" i="8"/>
  <c r="E44" i="8"/>
  <c r="F44" i="8"/>
  <c r="B44" i="8"/>
  <c r="B64" i="8" s="1"/>
  <c r="B10" i="8"/>
  <c r="J30" i="8" l="1"/>
  <c r="K30" i="8" s="1"/>
  <c r="J26" i="8" l="1"/>
  <c r="K26" i="8" s="1"/>
  <c r="J28" i="8"/>
  <c r="K28" i="8" s="1"/>
  <c r="J27" i="8"/>
  <c r="K27" i="8" s="1"/>
  <c r="E80" i="8"/>
  <c r="G59" i="8"/>
  <c r="G58" i="8" s="1"/>
  <c r="G25" i="8"/>
  <c r="E10" i="8"/>
  <c r="I118" i="8" l="1"/>
  <c r="I121" i="8" s="1"/>
  <c r="I58" i="8"/>
  <c r="H58" i="8"/>
  <c r="J119" i="8" l="1"/>
  <c r="H118" i="8"/>
  <c r="H121" i="8" s="1"/>
  <c r="J59" i="8"/>
  <c r="J58" i="8" l="1"/>
  <c r="K58" i="8" s="1"/>
  <c r="K59" i="8"/>
  <c r="J118" i="8"/>
  <c r="K119" i="8"/>
  <c r="J121" i="8" l="1"/>
  <c r="K121" i="8" s="1"/>
  <c r="K118" i="8"/>
  <c r="J25" i="8"/>
  <c r="K25" i="8" s="1"/>
  <c r="G24" i="8"/>
  <c r="J24" i="8" l="1"/>
  <c r="K24" i="8" s="1"/>
  <c r="G18" i="8"/>
  <c r="G19" i="8"/>
  <c r="C10" i="8" l="1"/>
  <c r="F10" i="8"/>
  <c r="J19" i="8" l="1"/>
  <c r="K19" i="8" s="1"/>
  <c r="J23" i="8"/>
  <c r="K23" i="8" s="1"/>
  <c r="J18" i="8"/>
  <c r="K18" i="8" s="1"/>
  <c r="G81" i="8"/>
  <c r="D81" i="8"/>
  <c r="C80" i="8"/>
  <c r="C83" i="8" s="1"/>
  <c r="E83" i="8"/>
  <c r="F80" i="8"/>
  <c r="F83" i="8" s="1"/>
  <c r="J81" i="8" l="1"/>
  <c r="K81" i="8" s="1"/>
  <c r="I80" i="8"/>
  <c r="I83" i="8" s="1"/>
  <c r="H80" i="8"/>
  <c r="H83" i="8" s="1"/>
  <c r="G80" i="8"/>
  <c r="G83" i="8" s="1"/>
  <c r="D80" i="8"/>
  <c r="D83" i="8" s="1"/>
  <c r="C35" i="8"/>
  <c r="D35" i="8"/>
  <c r="E35" i="8"/>
  <c r="F35" i="8"/>
  <c r="G35" i="8"/>
  <c r="H35" i="8"/>
  <c r="I35" i="8"/>
  <c r="J35" i="8"/>
  <c r="C66" i="8"/>
  <c r="D66" i="8"/>
  <c r="E66" i="8"/>
  <c r="F66" i="8"/>
  <c r="G66" i="8"/>
  <c r="H66" i="8"/>
  <c r="I66" i="8"/>
  <c r="J66" i="8"/>
  <c r="C64" i="8"/>
  <c r="E64" i="8"/>
  <c r="F64" i="8"/>
  <c r="E33" i="8"/>
  <c r="F33" i="8"/>
  <c r="H37" i="8"/>
  <c r="H68" i="8"/>
  <c r="G70" i="8"/>
  <c r="G69" i="8"/>
  <c r="G56" i="8"/>
  <c r="G55" i="8"/>
  <c r="G54" i="8"/>
  <c r="G53" i="8"/>
  <c r="G52" i="8"/>
  <c r="G51" i="8"/>
  <c r="G50" i="8"/>
  <c r="G49" i="8"/>
  <c r="G48" i="8"/>
  <c r="G47" i="8"/>
  <c r="G46" i="8"/>
  <c r="G45" i="8"/>
  <c r="G38" i="8"/>
  <c r="G37" i="8" s="1"/>
  <c r="G17" i="8"/>
  <c r="G16" i="8"/>
  <c r="G15" i="8"/>
  <c r="G14" i="8"/>
  <c r="G13" i="8"/>
  <c r="G12" i="8"/>
  <c r="J80" i="8" l="1"/>
  <c r="K80" i="8" s="1"/>
  <c r="J83" i="8"/>
  <c r="K83" i="8" s="1"/>
  <c r="I68" i="8"/>
  <c r="I74" i="8" s="1"/>
  <c r="G68" i="8"/>
  <c r="G74" i="8" s="1"/>
  <c r="G44" i="8"/>
  <c r="G64" i="8" s="1"/>
  <c r="I37" i="8"/>
  <c r="I42" i="8" s="1"/>
  <c r="I44" i="8"/>
  <c r="I64" i="8" s="1"/>
  <c r="H44" i="8"/>
  <c r="H64" i="8" s="1"/>
  <c r="G42" i="8"/>
  <c r="E42" i="8"/>
  <c r="C42" i="8"/>
  <c r="J55" i="8"/>
  <c r="K55" i="8" s="1"/>
  <c r="J51" i="8"/>
  <c r="K51" i="8" s="1"/>
  <c r="J47" i="8"/>
  <c r="C74" i="8"/>
  <c r="J12" i="8"/>
  <c r="K12" i="8" s="1"/>
  <c r="F74" i="8"/>
  <c r="E74" i="8"/>
  <c r="J70" i="8"/>
  <c r="J16" i="8"/>
  <c r="K16" i="8" s="1"/>
  <c r="J69" i="8"/>
  <c r="J56" i="8"/>
  <c r="K56" i="8" s="1"/>
  <c r="J52" i="8"/>
  <c r="J48" i="8"/>
  <c r="J38" i="8"/>
  <c r="J13" i="8"/>
  <c r="K13" i="8" s="1"/>
  <c r="H10" i="8"/>
  <c r="H33" i="8" s="1"/>
  <c r="J15" i="8"/>
  <c r="K15" i="8" s="1"/>
  <c r="I10" i="8"/>
  <c r="I33" i="8" s="1"/>
  <c r="G10" i="8"/>
  <c r="G33" i="8" s="1"/>
  <c r="J17" i="8"/>
  <c r="J14" i="8"/>
  <c r="K14" i="8" s="1"/>
  <c r="J53" i="8"/>
  <c r="J49" i="8"/>
  <c r="J54" i="8"/>
  <c r="J50" i="8"/>
  <c r="J46" i="8"/>
  <c r="J45" i="8"/>
  <c r="K45" i="8" s="1"/>
  <c r="H42" i="8"/>
  <c r="H74" i="8"/>
  <c r="F42" i="8"/>
  <c r="D13" i="8"/>
  <c r="D14" i="8"/>
  <c r="D15" i="8"/>
  <c r="D16" i="8"/>
  <c r="D17" i="8"/>
  <c r="D38" i="8"/>
  <c r="D12" i="8"/>
  <c r="C33" i="8"/>
  <c r="J68" i="8" l="1"/>
  <c r="K68" i="8" s="1"/>
  <c r="K69" i="8"/>
  <c r="K17" i="8"/>
  <c r="J10" i="8"/>
  <c r="E76" i="8"/>
  <c r="D68" i="8"/>
  <c r="D74" i="8" s="1"/>
  <c r="J37" i="8"/>
  <c r="J42" i="8" s="1"/>
  <c r="J74" i="8"/>
  <c r="K74" i="8" s="1"/>
  <c r="D37" i="8"/>
  <c r="D42" i="8" s="1"/>
  <c r="F76" i="8"/>
  <c r="J44" i="8"/>
  <c r="D44" i="8"/>
  <c r="D64" i="8" s="1"/>
  <c r="C76" i="8"/>
  <c r="I76" i="8"/>
  <c r="D10" i="8"/>
  <c r="D33" i="8" s="1"/>
  <c r="G76" i="8"/>
  <c r="H76" i="8"/>
  <c r="J64" i="8" l="1"/>
  <c r="K64" i="8" s="1"/>
  <c r="K44" i="8"/>
  <c r="J33" i="8"/>
  <c r="K33" i="8" s="1"/>
  <c r="K10" i="8"/>
  <c r="J76" i="8" l="1"/>
  <c r="K76" i="8" s="1"/>
  <c r="B80" i="8"/>
  <c r="B83" i="8" s="1"/>
  <c r="B66" i="8"/>
  <c r="B74" i="8" s="1"/>
  <c r="B35" i="8"/>
  <c r="B42" i="8" l="1"/>
  <c r="B33" i="8"/>
  <c r="D76" i="8" l="1"/>
  <c r="B76" i="8"/>
</calcChain>
</file>

<file path=xl/sharedStrings.xml><?xml version="1.0" encoding="utf-8"?>
<sst xmlns="http://schemas.openxmlformats.org/spreadsheetml/2006/main" count="97" uniqueCount="83">
  <si>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</si>
  <si>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</si>
  <si>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</si>
  <si>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</si>
  <si>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</si>
  <si>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</si>
  <si>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</si>
  <si>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</si>
  <si>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</si>
  <si>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</si>
  <si>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</si>
  <si>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</si>
  <si>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</si>
  <si>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</si>
  <si>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</si>
  <si>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</si>
  <si>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</si>
  <si>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szociális, gyermekjóléti és gyermekétkeztetési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</si>
  <si>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</si>
  <si>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</si>
  <si>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Komáromi Távhőszolgáltató Kft-nek nyújtott működési kölcsön visszatérülés</t>
  </si>
  <si>
    <t>Dolgozók munkáltatói kölcsönének törlesztése</t>
  </si>
  <si>
    <t>Komáromi Távhőszolgáltató Kft-nek nyújtott felhalmozási kölcsön visszatérülés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</si>
  <si>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</si>
  <si>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</si>
  <si>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</si>
  <si>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</si>
  <si>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Szociális és Gyermekvédelmi Főigazgatóság jelzőrendszeres házi segítségnyújtás támogatása</t>
  </si>
  <si>
    <t>Nemzeti Egészségbiztosítási Alapkezelő finanszírozás</t>
  </si>
  <si>
    <t>Közfoglalkoztatáshoz nyújtott támogatás</t>
  </si>
  <si>
    <t>KOMÁROMI POLGÁRMESTERI HIVATAL</t>
  </si>
  <si>
    <t>KOMÁROMI POLGÁRMESTERI HIVATAL TÁMOGATÁSOK ÉS ÁTVETT PÉNZESZKÖZÖK (VISSZATÉRÍTENDŐ ÉS VISSZA NEM TÉRÍTENDŐ) MINDÖSSZESEN:</t>
  </si>
  <si>
    <t xml:space="preserve">TOP-3.2.1-16 Komáromi Jókai Mór Gimnázium energetikai korszerűsítése </t>
  </si>
  <si>
    <t>TOP-7.1.1-16 CLDD közösségfejlesztés</t>
  </si>
  <si>
    <t>EFOP-1.2.11-16 Esély Otthon</t>
  </si>
  <si>
    <t>EFOP-1.5.2-16 Humán szolgáltatások fejlesztése</t>
  </si>
  <si>
    <t>TOP-1.4.1-15 A Komáromi Aprótalpak Bölcsőde felújítása</t>
  </si>
  <si>
    <t>TOP-3.2.2-15 Geotermikus hőellátó rendszer kiépítése Komáromban</t>
  </si>
  <si>
    <t>Önként vállalt feladatok</t>
  </si>
  <si>
    <t>Kötelező feladatok</t>
  </si>
  <si>
    <t>Összesen</t>
  </si>
  <si>
    <t>Helyi önkormányzatok működésének általános támogatása támogatása</t>
  </si>
  <si>
    <t>KOMÁROMI KLAPKA GYÖRGY MÚZEUM</t>
  </si>
  <si>
    <t>KOMÁROMI KLAPKA GYÖRGY MÚZEUM TÁMOGATÁSOK ÉS ÁTVETT PÉNZESZKÖZÖK (VISSZATÉRÍTENDŐ ÉS VISSZA NEM TÉRÍTENDŐ) MINDÖSSZESEN:</t>
  </si>
  <si>
    <t>Komárom/Szőny-Stadion úton, brigetioi legiotáborban apszisos épület környezetének feltárása</t>
  </si>
  <si>
    <t>KOMÁROMI NAPSUGÁR ÓVODA</t>
  </si>
  <si>
    <t>KOMÁROMI NAPSUGÁR ÓVODA TÁMOGATÁSOK ÉS ÁTVETT PÉNZESZKÖZÖK (VISSZATÉRÍTENDŐ ÉS VISSZA NEM TÉRÍTENDŐ) MINDÖSSZESEN:</t>
  </si>
  <si>
    <t>Vételár törlesztés</t>
  </si>
  <si>
    <t>KOMÁROM VÁROS EGYESÍTETT SZOCIÁLIS INTÉZMÉNYE TÁMOGATÁSOK ÉS ÁTVETT PÉNZESZKÖZÖK (VISSZATÉRÍTENDŐ ÉS VISSZA NEM TÉRÍTENDŐ) MINDÖSSZESEN:</t>
  </si>
  <si>
    <t>Működési célú visszatérítendő támogatások, kölcsönök visszatérülése államháztartáson belülről</t>
  </si>
  <si>
    <t>Teljesítés</t>
  </si>
  <si>
    <t>Teljesítés %-a</t>
  </si>
  <si>
    <t>2019. évi kapott visszatérítendő és vissza nem térítendő támogatások és pénzeszközátvételek Komárom  Város Önkormányzatánál és Intézményeinél</t>
  </si>
  <si>
    <t>1/2019.(I.30.) önk rendelet eredeti ei</t>
  </si>
  <si>
    <t>Költségvetési szerveknél foglalkoztatottak 2019. évi bérkompenzációja</t>
  </si>
  <si>
    <t>Lakossági környezettudatos szemléletformálás c. pályázat támogatása</t>
  </si>
  <si>
    <t>2018. évi pótlólagos támogatás</t>
  </si>
  <si>
    <t>Nyári diákmunka</t>
  </si>
  <si>
    <t>Illegális hulladéklerakók felszámolása Komáromban c. pályázat támogatása</t>
  </si>
  <si>
    <t>Klímabarát Komárom” című KEHOP-1.2.1-18-2018-00218</t>
  </si>
  <si>
    <t>Bursa Hungarica 2018. évben kiutalt támogatás visszafizetése</t>
  </si>
  <si>
    <t xml:space="preserve">SKHU/1601 Buszmegálló projekt </t>
  </si>
  <si>
    <t>Autómentes Nap támogatása</t>
  </si>
  <si>
    <t>Előző években kifizetett támogatások visszafizetése</t>
  </si>
  <si>
    <t>GINOP-7.1.6 A Római Birodalom határai -A dunai limes magyarországi szakasza</t>
  </si>
  <si>
    <t xml:space="preserve">SKHU/1601 Játszótér projekt </t>
  </si>
  <si>
    <t>TOP-1.2.1-15 Brigetió öröksége -látogató központ kialakítása Komáromban</t>
  </si>
  <si>
    <t>Tatabányai Tankerületi Központ támogatása a Komáromi Jókai Mór Gimnázium és a Komáromi Petőfi Sándor Általános Iskola felújítására</t>
  </si>
  <si>
    <t>Kubinyi Ágoston program támogatása</t>
  </si>
  <si>
    <t>Hajléktalanokért Közalapítvány támogatása Hajléktalan Szállás részére</t>
  </si>
  <si>
    <t>Szabadstrand Kialakítása Komáromban c. projekt támogatása</t>
  </si>
  <si>
    <t>SKHU/1601/1.1 CULTPLAY Jókai liget játszótér támogatása Mesto Nove Zamky</t>
  </si>
  <si>
    <t>Önkormányzati és európai parlamenti képviselő választás kiadásainak támogatása</t>
  </si>
  <si>
    <t>Régészeti kutatások a Brigetioi legiotábor területén</t>
  </si>
  <si>
    <t>EFOP-1.1.1-15-2015-00001 Megváltozott munkaképességű emberek támogatása c. projekt</t>
  </si>
  <si>
    <t>KOMÁROMI TÁM-PONT CSALÁD- ÉS GYERMEKJÓLÉTI  INTÉZMÉNY</t>
  </si>
  <si>
    <t>Raiffeisen Bank Zrt támogatása karácsonyi ünnepségre</t>
  </si>
  <si>
    <t>Horizont Együttes támogatása a kisgyermekek karácsonyára</t>
  </si>
  <si>
    <t>SOLUM Zrt támogatása a nehéz körülmények között élő gyermekek számára</t>
  </si>
  <si>
    <t>KOMÁROMI TÁM-PONT CSALÁD- ÉS GYERMEKJÓLÉTI INTÉZMÉNY TÁMOGATÁSOK ÉS ÁTVETT PÉNZESZKÖZÖK (VISSZATÉRÍTENDŐ ÉS VISSZA NEM TÉRÍTENDŐ) MINDÖSSZESEN:</t>
  </si>
  <si>
    <t>KOMÁROM VÁROS EGYESÍTETT SZOCIÁLIS  INTÉZMÉNYE</t>
  </si>
  <si>
    <t>Hajléktalanokért Közalapítvány támogatása gyórgyszerre, kötszerre, ápolási anyagokra</t>
  </si>
  <si>
    <t>10/2020. (VI.24.)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</si>
</sst>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</font>
    <font>
      <sz val="10"/>
      <name val="Arial"/>
      <family val="2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</fonts>
  <fills count="4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20" fillId="0" borderId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61">
    <xf numFmtId="0" fontId="0" fillId="0" borderId="0" xfId="0"/>
    <xf numFmtId="0" fontId="20" fillId="0" borderId="0" xfId="74"/>
    <xf numFmtId="3" fontId="20" fillId="0" borderId="0" xfId="74" applyNumberFormat="1"/>
    <xf numFmtId="0" fontId="25" fillId="0" borderId="0" xfId="74" applyFont="1"/>
    <xf numFmtId="0" fontId="27" fillId="0" borderId="0" xfId="74" applyFont="1"/>
    <xf numFmtId="0" fontId="28" fillId="0" borderId="0" xfId="74" applyFont="1"/>
    <xf numFmtId="3" fontId="28" fillId="0" borderId="0" xfId="74" applyNumberFormat="1" applyFont="1"/>
    <xf numFmtId="0" fontId="20" fillId="0" borderId="0" xfId="74" applyAlignment="1">
      <alignment wrapText="1"/>
    </xf>
    <xf numFmtId="0" fontId="26" fillId="0" borderId="0" xfId="74" applyFont="1" applyAlignment="1">
      <alignment wrapText="1"/>
    </xf>
    <xf numFmtId="0" fontId="29" fillId="0" borderId="0" xfId="74" applyFont="1"/>
    <xf numFmtId="0" fontId="31" fillId="0" borderId="0" xfId="0" applyFont="1" applyAlignment="1">
      <alignment wrapText="1"/>
    </xf>
    <xf numFmtId="0" fontId="23" fillId="0" borderId="13" xfId="74" applyFont="1" applyBorder="1" applyAlignment="1">
      <alignment wrapText="1"/>
    </xf>
    <xf numFmtId="0" fontId="22" fillId="0" borderId="13" xfId="74" applyFont="1" applyBorder="1" applyAlignment="1">
      <alignment wrapText="1"/>
    </xf>
    <xf numFmtId="3" fontId="23" fillId="0" borderId="13" xfId="74" applyNumberFormat="1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30" fillId="0" borderId="13" xfId="74" applyFont="1" applyBorder="1" applyAlignment="1">
      <alignment wrapText="1"/>
    </xf>
    <xf numFmtId="3" fontId="30" fillId="0" borderId="13" xfId="74" applyNumberFormat="1" applyFont="1" applyBorder="1"/>
    <xf numFmtId="0" fontId="21" fillId="0" borderId="14" xfId="74" applyFont="1" applyBorder="1" applyAlignment="1">
      <alignment wrapText="1"/>
    </xf>
    <xf numFmtId="3" fontId="21" fillId="0" borderId="14" xfId="74" applyNumberFormat="1" applyFont="1" applyBorder="1"/>
    <xf numFmtId="0" fontId="23" fillId="46" borderId="13" xfId="74" applyFont="1" applyFill="1" applyBorder="1" applyAlignment="1">
      <alignment vertical="center" wrapText="1"/>
    </xf>
    <xf numFmtId="3" fontId="23" fillId="46" borderId="13" xfId="74" applyNumberFormat="1" applyFont="1" applyFill="1" applyBorder="1" applyAlignment="1">
      <alignment vertical="center"/>
    </xf>
    <xf numFmtId="0" fontId="23" fillId="0" borderId="15" xfId="74" applyFont="1" applyBorder="1" applyAlignment="1">
      <alignment wrapText="1"/>
    </xf>
    <xf numFmtId="3" fontId="23" fillId="0" borderId="15" xfId="74" applyNumberFormat="1" applyFont="1" applyBorder="1"/>
    <xf numFmtId="0" fontId="33" fillId="0" borderId="13" xfId="74" applyFont="1" applyBorder="1" applyAlignment="1">
      <alignment horizontal="center" vertical="center" wrapText="1"/>
    </xf>
    <xf numFmtId="0" fontId="33" fillId="0" borderId="14" xfId="74" applyFont="1" applyBorder="1" applyAlignment="1">
      <alignment horizontal="center" vertical="center" wrapText="1"/>
    </xf>
    <xf numFmtId="0" fontId="20" fillId="0" borderId="0" xfId="74" applyAlignment="1">
      <alignment horizontal="right"/>
    </xf>
    <xf numFmtId="3" fontId="33" fillId="0" borderId="14" xfId="74" applyNumberFormat="1" applyFont="1" applyBorder="1" applyAlignment="1">
      <alignment horizontal="center" vertical="center" wrapText="1"/>
    </xf>
    <xf numFmtId="3" fontId="20" fillId="0" borderId="13" xfId="74" applyNumberFormat="1" applyBorder="1"/>
    <xf numFmtId="0" fontId="20" fillId="0" borderId="13" xfId="74" applyBorder="1"/>
    <xf numFmtId="0" fontId="23" fillId="47" borderId="0" xfId="74" applyFont="1" applyFill="1" applyAlignment="1">
      <alignment vertical="center" wrapText="1"/>
    </xf>
    <xf numFmtId="3" fontId="23" fillId="47" borderId="0" xfId="74" applyNumberFormat="1" applyFont="1" applyFill="1" applyAlignment="1">
      <alignment vertical="center"/>
    </xf>
    <xf numFmtId="0" fontId="23" fillId="0" borderId="18" xfId="74" applyFont="1" applyBorder="1" applyAlignment="1">
      <alignment wrapText="1"/>
    </xf>
    <xf numFmtId="3" fontId="23" fillId="0" borderId="18" xfId="74" applyNumberFormat="1" applyFont="1" applyBorder="1"/>
    <xf numFmtId="3" fontId="23" fillId="0" borderId="20" xfId="74" applyNumberFormat="1" applyFont="1" applyBorder="1"/>
    <xf numFmtId="3" fontId="21" fillId="0" borderId="16" xfId="74" applyNumberFormat="1" applyFont="1" applyBorder="1"/>
    <xf numFmtId="3" fontId="23" fillId="0" borderId="16" xfId="74" applyNumberFormat="1" applyFont="1" applyBorder="1"/>
    <xf numFmtId="3" fontId="30" fillId="0" borderId="16" xfId="74" applyNumberFormat="1" applyFont="1" applyBorder="1"/>
    <xf numFmtId="3" fontId="21" fillId="0" borderId="21" xfId="74" applyNumberFormat="1" applyFont="1" applyBorder="1"/>
    <xf numFmtId="3" fontId="23" fillId="46" borderId="16" xfId="74" applyNumberFormat="1" applyFont="1" applyFill="1" applyBorder="1" applyAlignment="1">
      <alignment vertical="center"/>
    </xf>
    <xf numFmtId="0" fontId="20" fillId="0" borderId="16" xfId="74" applyBorder="1"/>
    <xf numFmtId="10" fontId="21" fillId="0" borderId="13" xfId="74" applyNumberFormat="1" applyFont="1" applyBorder="1"/>
    <xf numFmtId="10" fontId="21" fillId="46" borderId="13" xfId="74" applyNumberFormat="1" applyFont="1" applyFill="1" applyBorder="1" applyAlignment="1">
      <alignment horizontal="right" vertical="center"/>
    </xf>
    <xf numFmtId="3" fontId="21" fillId="48" borderId="13" xfId="74" applyNumberFormat="1" applyFont="1" applyFill="1" applyBorder="1"/>
    <xf numFmtId="3" fontId="21" fillId="0" borderId="13" xfId="74" applyNumberFormat="1" applyFont="1" applyBorder="1" applyAlignment="1">
      <alignment wrapText="1"/>
    </xf>
    <xf numFmtId="0" fontId="20" fillId="0" borderId="0" xfId="74" applyBorder="1"/>
    <xf numFmtId="10" fontId="21" fillId="0" borderId="0" xfId="74" applyNumberFormat="1" applyFont="1" applyBorder="1"/>
    <xf numFmtId="10" fontId="21" fillId="0" borderId="14" xfId="74" applyNumberFormat="1" applyFont="1" applyBorder="1"/>
    <xf numFmtId="0" fontId="33" fillId="0" borderId="14" xfId="74" applyFont="1" applyBorder="1" applyAlignment="1">
      <alignment horizontal="center" vertical="center" wrapText="1"/>
    </xf>
    <xf numFmtId="0" fontId="33" fillId="0" borderId="18" xfId="74" applyFont="1" applyBorder="1" applyAlignment="1">
      <alignment horizontal="center" vertical="center" wrapText="1"/>
    </xf>
    <xf numFmtId="3" fontId="20" fillId="0" borderId="0" xfId="74" applyNumberFormat="1" applyAlignment="1">
      <alignment horizontal="right"/>
    </xf>
    <xf numFmtId="0" fontId="24" fillId="0" borderId="0" xfId="74" applyFont="1" applyAlignment="1">
      <alignment horizontal="center" vertical="center" wrapText="1"/>
    </xf>
    <xf numFmtId="0" fontId="33" fillId="0" borderId="19" xfId="74" applyFont="1" applyBorder="1" applyAlignment="1">
      <alignment horizontal="center" vertical="center" wrapText="1"/>
    </xf>
    <xf numFmtId="3" fontId="33" fillId="0" borderId="13" xfId="74" applyNumberFormat="1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3" fontId="33" fillId="0" borderId="16" xfId="74" applyNumberFormat="1" applyFont="1" applyBorder="1" applyAlignment="1">
      <alignment horizontal="center" vertical="center" wrapText="1"/>
    </xf>
    <xf numFmtId="3" fontId="33" fillId="0" borderId="15" xfId="74" applyNumberFormat="1" applyFont="1" applyBorder="1" applyAlignment="1">
      <alignment horizontal="center" vertical="center" wrapText="1"/>
    </xf>
    <xf numFmtId="3" fontId="33" fillId="0" borderId="17" xfId="74" applyNumberFormat="1" applyFont="1" applyBorder="1" applyAlignment="1">
      <alignment horizontal="center" vertical="center" wrapText="1"/>
    </xf>
    <xf numFmtId="0" fontId="32" fillId="0" borderId="0" xfId="74" applyFont="1" applyAlignment="1">
      <alignment horizontal="right"/>
    </xf>
    <xf numFmtId="0" fontId="31" fillId="0" borderId="0" xfId="0" applyFont="1" applyAlignment="1">
      <alignment horizontal="right" wrapText="1"/>
    </xf>
    <xf numFmtId="0" fontId="33" fillId="0" borderId="13" xfId="74" applyFont="1" applyBorder="1" applyAlignment="1">
      <alignment horizontal="center" vertical="center" wrapText="1"/>
    </xf>
  </cellXfs>
  <cellStyles count="84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OMBOR~1/LOCALS~1/Temp/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SOMBO~1/LOCALS~1/Temp/zomborimonika/Dokumentumok/el&#337;terjeszt&#233;sek/2011/November/Koncepci&#243;/Koncepci&#243;%20sz&#246;veg%20&#233;s%20t&#225;bla/Barbara/Exceleim/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SOMBO~1/LOCALS~1/Temp/Local%20Settings/Temp/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SOMBO~1/LOCALS~1/Temp/DOCUME~1/ZSOMBO~1/LOCALS~1/Temp/DOCUME~1/ZSOMBO~1/LOCALS~1/Temp/Barbara/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SOMBO~1/LOCALS~1/Temp/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3"/>
  <sheetViews>
    <sheetView tabSelected="1" zoomScaleNormal="100" zoomScaleSheetLayoutView="100" workbookViewId="0">
      <pane ySplit="7" topLeftCell="A8" activePane="bottomLeft" state="frozen"/>
      <selection pane="bottomLeft" activeCell="E6" sqref="E6:G6"/>
    </sheetView>
  </sheetViews>
  <sheetFormatPr defaultRowHeight="12.75" x14ac:dyDescent="0.2"/>
  <cols>
    <col min="1" max="1" width="82" style="7" customWidth="1"/>
    <col min="2" max="2" width="14.7109375" style="2" customWidth="1"/>
    <col min="3" max="3" width="9.140625" style="1"/>
    <col min="4" max="4" width="10.7109375" style="2" customWidth="1"/>
    <col min="5" max="5" width="9.140625" style="2"/>
    <col min="6" max="6" width="9.140625" style="1"/>
    <col min="7" max="7" width="9.42578125" style="1" bestFit="1" customWidth="1"/>
    <col min="8" max="16384" width="9.140625" style="1"/>
  </cols>
  <sheetData>
    <row r="1" spans="1:11" x14ac:dyDescent="0.2">
      <c r="I1" s="50" t="s">
        <v>26</v>
      </c>
      <c r="J1" s="50"/>
      <c r="K1" s="50"/>
    </row>
    <row r="2" spans="1:11" x14ac:dyDescent="0.2">
      <c r="A2" s="8"/>
      <c r="B2" s="4"/>
    </row>
    <row r="3" spans="1:11" ht="32.25" customHeight="1" x14ac:dyDescent="0.2">
      <c r="A3" s="51" t="s">
        <v>52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1" ht="12.75" customHeight="1" x14ac:dyDescent="0.2">
      <c r="A4" s="59"/>
      <c r="B4" s="59"/>
      <c r="C4" s="10"/>
    </row>
    <row r="5" spans="1:11" ht="15.75" x14ac:dyDescent="0.25">
      <c r="A5" s="58"/>
      <c r="B5" s="58"/>
      <c r="J5" s="26"/>
      <c r="K5" s="26" t="s">
        <v>25</v>
      </c>
    </row>
    <row r="6" spans="1:11" ht="38.25" customHeight="1" x14ac:dyDescent="0.2">
      <c r="A6" s="60" t="s">
        <v>15</v>
      </c>
      <c r="B6" s="48" t="s">
        <v>39</v>
      </c>
      <c r="C6" s="48" t="s">
        <v>38</v>
      </c>
      <c r="D6" s="53" t="s">
        <v>53</v>
      </c>
      <c r="E6" s="55" t="s">
        <v>82</v>
      </c>
      <c r="F6" s="56"/>
      <c r="G6" s="57"/>
      <c r="H6" s="55" t="s">
        <v>50</v>
      </c>
      <c r="I6" s="56"/>
      <c r="J6" s="57"/>
      <c r="K6" s="48" t="s">
        <v>51</v>
      </c>
    </row>
    <row r="7" spans="1:11" ht="36.75" customHeight="1" x14ac:dyDescent="0.2">
      <c r="A7" s="60"/>
      <c r="B7" s="49"/>
      <c r="C7" s="52"/>
      <c r="D7" s="54"/>
      <c r="E7" s="25" t="s">
        <v>39</v>
      </c>
      <c r="F7" s="27" t="s">
        <v>38</v>
      </c>
      <c r="G7" s="25" t="s">
        <v>40</v>
      </c>
      <c r="H7" s="25" t="s">
        <v>39</v>
      </c>
      <c r="I7" s="27" t="s">
        <v>38</v>
      </c>
      <c r="J7" s="24" t="s">
        <v>40</v>
      </c>
      <c r="K7" s="49"/>
    </row>
    <row r="8" spans="1:11" x14ac:dyDescent="0.2">
      <c r="A8" s="11" t="s">
        <v>0</v>
      </c>
      <c r="B8" s="13"/>
      <c r="C8" s="28"/>
      <c r="D8" s="28"/>
      <c r="E8" s="28"/>
      <c r="F8" s="29"/>
      <c r="G8" s="29"/>
      <c r="H8" s="29"/>
      <c r="I8" s="29"/>
      <c r="J8" s="29"/>
      <c r="K8" s="29"/>
    </row>
    <row r="9" spans="1:11" x14ac:dyDescent="0.2">
      <c r="A9" s="14"/>
      <c r="B9" s="15"/>
      <c r="C9" s="28"/>
      <c r="D9" s="28"/>
      <c r="E9" s="28"/>
      <c r="F9" s="29"/>
      <c r="G9" s="29"/>
      <c r="H9" s="29"/>
      <c r="I9" s="29"/>
      <c r="J9" s="29"/>
      <c r="K9" s="29"/>
    </row>
    <row r="10" spans="1:11" s="5" customFormat="1" x14ac:dyDescent="0.2">
      <c r="A10" s="32" t="s">
        <v>7</v>
      </c>
      <c r="B10" s="33">
        <f t="shared" ref="B10:J10" si="0">SUM(B11:B29)</f>
        <v>853694</v>
      </c>
      <c r="C10" s="33">
        <f t="shared" si="0"/>
        <v>4759</v>
      </c>
      <c r="D10" s="33">
        <f t="shared" si="0"/>
        <v>858453</v>
      </c>
      <c r="E10" s="33">
        <f t="shared" si="0"/>
        <v>1007621</v>
      </c>
      <c r="F10" s="33">
        <f t="shared" si="0"/>
        <v>7866</v>
      </c>
      <c r="G10" s="33">
        <f t="shared" si="0"/>
        <v>1015487</v>
      </c>
      <c r="H10" s="33">
        <f t="shared" si="0"/>
        <v>1007621</v>
      </c>
      <c r="I10" s="33">
        <f t="shared" si="0"/>
        <v>7866</v>
      </c>
      <c r="J10" s="34">
        <f t="shared" si="0"/>
        <v>1015487</v>
      </c>
      <c r="K10" s="41">
        <f>SUM(J10/G10)</f>
        <v>1</v>
      </c>
    </row>
    <row r="11" spans="1:11" s="5" customFormat="1" x14ac:dyDescent="0.2">
      <c r="A11" s="14" t="s">
        <v>41</v>
      </c>
      <c r="B11" s="13"/>
      <c r="C11" s="13"/>
      <c r="D11" s="13"/>
      <c r="E11" s="15"/>
      <c r="F11" s="15"/>
      <c r="G11" s="15"/>
      <c r="H11" s="15"/>
      <c r="I11" s="15"/>
      <c r="J11" s="35"/>
      <c r="K11" s="41"/>
    </row>
    <row r="12" spans="1:11" x14ac:dyDescent="0.2">
      <c r="A12" s="14" t="s">
        <v>16</v>
      </c>
      <c r="B12" s="15">
        <v>404646</v>
      </c>
      <c r="C12" s="15"/>
      <c r="D12" s="15">
        <f>SUM(B12:C12)</f>
        <v>404646</v>
      </c>
      <c r="E12" s="15">
        <v>405115</v>
      </c>
      <c r="F12" s="15"/>
      <c r="G12" s="15">
        <f>SUM(E12:F12)</f>
        <v>405115</v>
      </c>
      <c r="H12" s="15">
        <v>405115</v>
      </c>
      <c r="I12" s="15"/>
      <c r="J12" s="35">
        <f>SUM(H12:I12)</f>
        <v>405115</v>
      </c>
      <c r="K12" s="41">
        <f t="shared" ref="K12:K69" si="1">SUM(J12/G12)</f>
        <v>1</v>
      </c>
    </row>
    <row r="13" spans="1:11" x14ac:dyDescent="0.2">
      <c r="A13" s="14" t="s">
        <v>17</v>
      </c>
      <c r="B13" s="15">
        <v>382047</v>
      </c>
      <c r="C13" s="15"/>
      <c r="D13" s="15">
        <f t="shared" ref="D13:D38" si="2">SUM(B13:C13)</f>
        <v>382047</v>
      </c>
      <c r="E13" s="15">
        <v>496921</v>
      </c>
      <c r="F13" s="15"/>
      <c r="G13" s="15">
        <f t="shared" ref="G13:G28" si="3">SUM(E13:F13)</f>
        <v>496921</v>
      </c>
      <c r="H13" s="15">
        <v>496921</v>
      </c>
      <c r="I13" s="15"/>
      <c r="J13" s="35">
        <f t="shared" ref="J13:J70" si="4">SUM(H13:I13)</f>
        <v>496921</v>
      </c>
      <c r="K13" s="41">
        <f t="shared" si="1"/>
        <v>1</v>
      </c>
    </row>
    <row r="14" spans="1:11" x14ac:dyDescent="0.2">
      <c r="A14" s="14" t="s">
        <v>18</v>
      </c>
      <c r="B14" s="15">
        <v>42001</v>
      </c>
      <c r="C14" s="15"/>
      <c r="D14" s="15">
        <f t="shared" si="2"/>
        <v>42001</v>
      </c>
      <c r="E14" s="15">
        <v>49700</v>
      </c>
      <c r="F14" s="15"/>
      <c r="G14" s="15">
        <f t="shared" si="3"/>
        <v>49700</v>
      </c>
      <c r="H14" s="15">
        <v>49700</v>
      </c>
      <c r="I14" s="15"/>
      <c r="J14" s="35">
        <f t="shared" si="4"/>
        <v>49700</v>
      </c>
      <c r="K14" s="41">
        <f t="shared" si="1"/>
        <v>1</v>
      </c>
    </row>
    <row r="15" spans="1:11" x14ac:dyDescent="0.2">
      <c r="A15" s="14" t="s">
        <v>29</v>
      </c>
      <c r="B15" s="15">
        <v>25000</v>
      </c>
      <c r="C15" s="15"/>
      <c r="D15" s="15">
        <f t="shared" si="2"/>
        <v>25000</v>
      </c>
      <c r="E15" s="15">
        <v>5318</v>
      </c>
      <c r="F15" s="15"/>
      <c r="G15" s="15">
        <f t="shared" si="3"/>
        <v>5318</v>
      </c>
      <c r="H15" s="15">
        <v>5318</v>
      </c>
      <c r="I15" s="15"/>
      <c r="J15" s="35">
        <f t="shared" si="4"/>
        <v>5318</v>
      </c>
      <c r="K15" s="41">
        <f t="shared" si="1"/>
        <v>1</v>
      </c>
    </row>
    <row r="16" spans="1:11" x14ac:dyDescent="0.2">
      <c r="A16" s="14" t="s">
        <v>27</v>
      </c>
      <c r="B16" s="15"/>
      <c r="C16" s="15">
        <v>2200</v>
      </c>
      <c r="D16" s="15">
        <f t="shared" si="2"/>
        <v>2200</v>
      </c>
      <c r="E16" s="15"/>
      <c r="F16" s="15">
        <v>2222</v>
      </c>
      <c r="G16" s="15">
        <f t="shared" si="3"/>
        <v>2222</v>
      </c>
      <c r="H16" s="15"/>
      <c r="I16" s="15">
        <v>2222</v>
      </c>
      <c r="J16" s="35">
        <f t="shared" si="4"/>
        <v>2222</v>
      </c>
      <c r="K16" s="41">
        <f t="shared" si="1"/>
        <v>1</v>
      </c>
    </row>
    <row r="17" spans="1:11" x14ac:dyDescent="0.2">
      <c r="A17" s="14" t="s">
        <v>19</v>
      </c>
      <c r="B17" s="15"/>
      <c r="C17" s="15">
        <v>2559</v>
      </c>
      <c r="D17" s="15">
        <f t="shared" si="2"/>
        <v>2559</v>
      </c>
      <c r="E17" s="15"/>
      <c r="F17" s="15">
        <v>2559</v>
      </c>
      <c r="G17" s="15">
        <f t="shared" si="3"/>
        <v>2559</v>
      </c>
      <c r="H17" s="15"/>
      <c r="I17" s="15">
        <v>2559</v>
      </c>
      <c r="J17" s="35">
        <f t="shared" si="4"/>
        <v>2559</v>
      </c>
      <c r="K17" s="41">
        <f t="shared" si="1"/>
        <v>1</v>
      </c>
    </row>
    <row r="18" spans="1:11" x14ac:dyDescent="0.2">
      <c r="A18" s="14" t="s">
        <v>54</v>
      </c>
      <c r="B18" s="15"/>
      <c r="C18" s="15"/>
      <c r="D18" s="15"/>
      <c r="E18" s="15">
        <v>1782</v>
      </c>
      <c r="F18" s="15"/>
      <c r="G18" s="15">
        <f t="shared" si="3"/>
        <v>1782</v>
      </c>
      <c r="H18" s="15">
        <v>1782</v>
      </c>
      <c r="I18" s="15"/>
      <c r="J18" s="35">
        <f t="shared" si="4"/>
        <v>1782</v>
      </c>
      <c r="K18" s="41">
        <f t="shared" si="1"/>
        <v>1</v>
      </c>
    </row>
    <row r="19" spans="1:11" x14ac:dyDescent="0.2">
      <c r="A19" s="14" t="s">
        <v>55</v>
      </c>
      <c r="B19" s="15"/>
      <c r="C19" s="15"/>
      <c r="D19" s="15"/>
      <c r="E19" s="15"/>
      <c r="F19" s="15">
        <v>2925</v>
      </c>
      <c r="G19" s="15">
        <f t="shared" si="3"/>
        <v>2925</v>
      </c>
      <c r="H19" s="15"/>
      <c r="I19" s="15">
        <v>2925</v>
      </c>
      <c r="J19" s="35">
        <f t="shared" si="4"/>
        <v>2925</v>
      </c>
      <c r="K19" s="41">
        <f t="shared" si="1"/>
        <v>1</v>
      </c>
    </row>
    <row r="20" spans="1:11" x14ac:dyDescent="0.2">
      <c r="A20" s="14" t="s">
        <v>56</v>
      </c>
      <c r="B20" s="15"/>
      <c r="C20" s="15"/>
      <c r="D20" s="15"/>
      <c r="E20" s="15">
        <v>574</v>
      </c>
      <c r="F20" s="15"/>
      <c r="G20" s="15">
        <f t="shared" si="3"/>
        <v>574</v>
      </c>
      <c r="H20" s="15">
        <v>574</v>
      </c>
      <c r="I20" s="15"/>
      <c r="J20" s="35">
        <f t="shared" si="4"/>
        <v>574</v>
      </c>
      <c r="K20" s="41">
        <f t="shared" si="1"/>
        <v>1</v>
      </c>
    </row>
    <row r="21" spans="1:11" x14ac:dyDescent="0.2">
      <c r="A21" s="14" t="s">
        <v>57</v>
      </c>
      <c r="B21" s="15"/>
      <c r="C21" s="15"/>
      <c r="D21" s="15"/>
      <c r="E21" s="15">
        <v>4255</v>
      </c>
      <c r="F21" s="15"/>
      <c r="G21" s="15">
        <f t="shared" si="3"/>
        <v>4255</v>
      </c>
      <c r="H21" s="15">
        <v>4255</v>
      </c>
      <c r="I21" s="15"/>
      <c r="J21" s="35">
        <f t="shared" si="4"/>
        <v>4255</v>
      </c>
      <c r="K21" s="41">
        <f t="shared" si="1"/>
        <v>1</v>
      </c>
    </row>
    <row r="22" spans="1:11" x14ac:dyDescent="0.2">
      <c r="A22" s="14" t="s">
        <v>58</v>
      </c>
      <c r="B22" s="15"/>
      <c r="C22" s="15"/>
      <c r="D22" s="15"/>
      <c r="E22" s="15">
        <v>2952</v>
      </c>
      <c r="F22" s="15"/>
      <c r="G22" s="15">
        <f t="shared" si="3"/>
        <v>2952</v>
      </c>
      <c r="H22" s="15">
        <v>2952</v>
      </c>
      <c r="I22" s="15"/>
      <c r="J22" s="35">
        <f t="shared" si="4"/>
        <v>2952</v>
      </c>
      <c r="K22" s="41">
        <f t="shared" si="1"/>
        <v>1</v>
      </c>
    </row>
    <row r="23" spans="1:11" x14ac:dyDescent="0.2">
      <c r="A23" s="14" t="s">
        <v>59</v>
      </c>
      <c r="B23" s="15"/>
      <c r="C23" s="15"/>
      <c r="D23" s="15"/>
      <c r="E23" s="15">
        <v>8541</v>
      </c>
      <c r="F23" s="15"/>
      <c r="G23" s="15">
        <f t="shared" si="3"/>
        <v>8541</v>
      </c>
      <c r="H23" s="15">
        <v>8541</v>
      </c>
      <c r="I23" s="15"/>
      <c r="J23" s="35">
        <f t="shared" si="4"/>
        <v>8541</v>
      </c>
      <c r="K23" s="41">
        <f t="shared" si="1"/>
        <v>1</v>
      </c>
    </row>
    <row r="24" spans="1:11" x14ac:dyDescent="0.2">
      <c r="A24" s="14" t="s">
        <v>60</v>
      </c>
      <c r="B24" s="15"/>
      <c r="C24" s="15"/>
      <c r="D24" s="15"/>
      <c r="E24" s="15"/>
      <c r="F24" s="15">
        <v>160</v>
      </c>
      <c r="G24" s="15">
        <f t="shared" si="3"/>
        <v>160</v>
      </c>
      <c r="H24" s="15"/>
      <c r="I24" s="15">
        <v>160</v>
      </c>
      <c r="J24" s="35">
        <f t="shared" si="4"/>
        <v>160</v>
      </c>
      <c r="K24" s="41">
        <f t="shared" si="1"/>
        <v>1</v>
      </c>
    </row>
    <row r="25" spans="1:11" x14ac:dyDescent="0.2">
      <c r="A25" s="14" t="s">
        <v>33</v>
      </c>
      <c r="B25" s="15"/>
      <c r="C25" s="15"/>
      <c r="D25" s="15"/>
      <c r="E25" s="15">
        <v>3750</v>
      </c>
      <c r="F25" s="15"/>
      <c r="G25" s="15">
        <f t="shared" si="3"/>
        <v>3750</v>
      </c>
      <c r="H25" s="15">
        <v>3750</v>
      </c>
      <c r="I25" s="15"/>
      <c r="J25" s="35">
        <f t="shared" si="4"/>
        <v>3750</v>
      </c>
      <c r="K25" s="41">
        <f t="shared" si="1"/>
        <v>1</v>
      </c>
    </row>
    <row r="26" spans="1:11" x14ac:dyDescent="0.2">
      <c r="A26" s="15" t="s">
        <v>35</v>
      </c>
      <c r="B26" s="15"/>
      <c r="C26" s="15"/>
      <c r="D26" s="15"/>
      <c r="E26" s="15">
        <v>26525</v>
      </c>
      <c r="F26" s="15"/>
      <c r="G26" s="15">
        <f t="shared" si="3"/>
        <v>26525</v>
      </c>
      <c r="H26" s="15">
        <v>26525</v>
      </c>
      <c r="I26" s="15"/>
      <c r="J26" s="35">
        <f t="shared" si="4"/>
        <v>26525</v>
      </c>
      <c r="K26" s="41">
        <f t="shared" si="1"/>
        <v>1</v>
      </c>
    </row>
    <row r="27" spans="1:11" x14ac:dyDescent="0.2">
      <c r="A27" s="14" t="s">
        <v>61</v>
      </c>
      <c r="B27" s="15"/>
      <c r="C27" s="15"/>
      <c r="D27" s="15"/>
      <c r="E27" s="15">
        <v>1270</v>
      </c>
      <c r="F27" s="15"/>
      <c r="G27" s="15">
        <f t="shared" si="3"/>
        <v>1270</v>
      </c>
      <c r="H27" s="15">
        <v>1270</v>
      </c>
      <c r="I27" s="15"/>
      <c r="J27" s="35">
        <f t="shared" si="4"/>
        <v>1270</v>
      </c>
      <c r="K27" s="41">
        <f t="shared" si="1"/>
        <v>1</v>
      </c>
    </row>
    <row r="28" spans="1:11" x14ac:dyDescent="0.2">
      <c r="A28" s="14" t="s">
        <v>62</v>
      </c>
      <c r="B28" s="15"/>
      <c r="C28" s="15"/>
      <c r="D28" s="15"/>
      <c r="E28" s="15">
        <v>918</v>
      </c>
      <c r="F28" s="15"/>
      <c r="G28" s="15">
        <f t="shared" si="3"/>
        <v>918</v>
      </c>
      <c r="H28" s="15">
        <v>918</v>
      </c>
      <c r="I28" s="15"/>
      <c r="J28" s="35">
        <f t="shared" si="4"/>
        <v>918</v>
      </c>
      <c r="K28" s="41">
        <f t="shared" si="1"/>
        <v>1</v>
      </c>
    </row>
    <row r="29" spans="1:11" x14ac:dyDescent="0.2">
      <c r="A29" s="14"/>
      <c r="B29" s="15"/>
      <c r="C29" s="15"/>
      <c r="D29" s="15"/>
      <c r="E29" s="15"/>
      <c r="F29" s="15"/>
      <c r="G29" s="15"/>
      <c r="H29" s="15"/>
      <c r="I29" s="15"/>
      <c r="J29" s="35"/>
      <c r="K29" s="41"/>
    </row>
    <row r="30" spans="1:11" s="5" customFormat="1" x14ac:dyDescent="0.2">
      <c r="A30" s="11" t="s">
        <v>8</v>
      </c>
      <c r="B30" s="13">
        <f t="shared" ref="B30:J30" si="5">SUM(B31:B31)</f>
        <v>0</v>
      </c>
      <c r="C30" s="13">
        <f t="shared" si="5"/>
        <v>0</v>
      </c>
      <c r="D30" s="13">
        <f t="shared" si="5"/>
        <v>0</v>
      </c>
      <c r="E30" s="13">
        <f t="shared" si="5"/>
        <v>736</v>
      </c>
      <c r="F30" s="13">
        <f t="shared" si="5"/>
        <v>11931</v>
      </c>
      <c r="G30" s="13">
        <f t="shared" si="5"/>
        <v>12667</v>
      </c>
      <c r="H30" s="13">
        <f t="shared" si="5"/>
        <v>736</v>
      </c>
      <c r="I30" s="13">
        <f t="shared" si="5"/>
        <v>11930</v>
      </c>
      <c r="J30" s="36">
        <f t="shared" si="5"/>
        <v>12666</v>
      </c>
      <c r="K30" s="41">
        <f t="shared" si="1"/>
        <v>0.99992105470908665</v>
      </c>
    </row>
    <row r="31" spans="1:11" s="5" customFormat="1" x14ac:dyDescent="0.2">
      <c r="A31" s="14" t="s">
        <v>63</v>
      </c>
      <c r="B31" s="15"/>
      <c r="C31" s="15"/>
      <c r="D31" s="15"/>
      <c r="E31" s="15">
        <v>736</v>
      </c>
      <c r="F31" s="15">
        <v>11931</v>
      </c>
      <c r="G31" s="15">
        <f>SUM(E31:F31)</f>
        <v>12667</v>
      </c>
      <c r="H31" s="15">
        <v>736</v>
      </c>
      <c r="I31" s="15">
        <v>11930</v>
      </c>
      <c r="J31" s="35">
        <f>SUM(H31:I31)</f>
        <v>12666</v>
      </c>
      <c r="K31" s="41">
        <f t="shared" si="1"/>
        <v>0.99992105470908665</v>
      </c>
    </row>
    <row r="32" spans="1:11" x14ac:dyDescent="0.2">
      <c r="A32" s="14"/>
      <c r="B32" s="15"/>
      <c r="C32" s="15"/>
      <c r="D32" s="15"/>
      <c r="E32" s="15"/>
      <c r="F32" s="15"/>
      <c r="G32" s="15"/>
      <c r="H32" s="15"/>
      <c r="I32" s="15"/>
      <c r="J32" s="35"/>
      <c r="K32" s="41"/>
    </row>
    <row r="33" spans="1:11" s="9" customFormat="1" ht="13.5" x14ac:dyDescent="0.25">
      <c r="A33" s="16" t="s">
        <v>9</v>
      </c>
      <c r="B33" s="17">
        <f t="shared" ref="B33:J33" si="6">SUM(B10,B30)</f>
        <v>853694</v>
      </c>
      <c r="C33" s="17">
        <f t="shared" si="6"/>
        <v>4759</v>
      </c>
      <c r="D33" s="17">
        <f t="shared" si="6"/>
        <v>858453</v>
      </c>
      <c r="E33" s="17">
        <f t="shared" si="6"/>
        <v>1008357</v>
      </c>
      <c r="F33" s="17">
        <f t="shared" si="6"/>
        <v>19797</v>
      </c>
      <c r="G33" s="17">
        <f t="shared" si="6"/>
        <v>1028154</v>
      </c>
      <c r="H33" s="17">
        <f t="shared" si="6"/>
        <v>1008357</v>
      </c>
      <c r="I33" s="17">
        <f t="shared" si="6"/>
        <v>19796</v>
      </c>
      <c r="J33" s="37">
        <f t="shared" si="6"/>
        <v>1028153</v>
      </c>
      <c r="K33" s="41">
        <f t="shared" si="1"/>
        <v>0.99999902738305735</v>
      </c>
    </row>
    <row r="34" spans="1:11" x14ac:dyDescent="0.2">
      <c r="A34" s="14"/>
      <c r="B34" s="15"/>
      <c r="C34" s="15"/>
      <c r="D34" s="15"/>
      <c r="E34" s="15"/>
      <c r="F34" s="15"/>
      <c r="G34" s="15"/>
      <c r="H34" s="15"/>
      <c r="I34" s="15"/>
      <c r="J34" s="35"/>
      <c r="K34" s="41"/>
    </row>
    <row r="35" spans="1:11" x14ac:dyDescent="0.2">
      <c r="A35" s="11" t="s">
        <v>49</v>
      </c>
      <c r="B35" s="13">
        <f>SUM(B36:B36)</f>
        <v>0</v>
      </c>
      <c r="C35" s="13">
        <f t="shared" ref="C35:J35" si="7">SUM(C36:C36)</f>
        <v>0</v>
      </c>
      <c r="D35" s="13">
        <f t="shared" si="7"/>
        <v>0</v>
      </c>
      <c r="E35" s="13">
        <f t="shared" si="7"/>
        <v>0</v>
      </c>
      <c r="F35" s="13">
        <f t="shared" si="7"/>
        <v>0</v>
      </c>
      <c r="G35" s="13">
        <f t="shared" si="7"/>
        <v>0</v>
      </c>
      <c r="H35" s="13">
        <f t="shared" si="7"/>
        <v>0</v>
      </c>
      <c r="I35" s="13">
        <f t="shared" si="7"/>
        <v>0</v>
      </c>
      <c r="J35" s="36">
        <f t="shared" si="7"/>
        <v>0</v>
      </c>
      <c r="K35" s="41"/>
    </row>
    <row r="36" spans="1:11" x14ac:dyDescent="0.2">
      <c r="A36" s="14"/>
      <c r="B36" s="15"/>
      <c r="C36" s="15"/>
      <c r="D36" s="15"/>
      <c r="E36" s="15"/>
      <c r="F36" s="15"/>
      <c r="G36" s="15"/>
      <c r="H36" s="15"/>
      <c r="I36" s="15"/>
      <c r="J36" s="35"/>
      <c r="K36" s="41"/>
    </row>
    <row r="37" spans="1:11" s="5" customFormat="1" x14ac:dyDescent="0.2">
      <c r="A37" s="11" t="s">
        <v>1</v>
      </c>
      <c r="B37" s="13">
        <f t="shared" ref="B37:J37" si="8">SUM(B38:B38)</f>
        <v>0</v>
      </c>
      <c r="C37" s="13">
        <f t="shared" si="8"/>
        <v>30000</v>
      </c>
      <c r="D37" s="13">
        <f t="shared" si="8"/>
        <v>30000</v>
      </c>
      <c r="E37" s="13">
        <f t="shared" si="8"/>
        <v>0</v>
      </c>
      <c r="F37" s="13">
        <f t="shared" si="8"/>
        <v>0</v>
      </c>
      <c r="G37" s="13">
        <f t="shared" si="8"/>
        <v>0</v>
      </c>
      <c r="H37" s="13">
        <f t="shared" si="8"/>
        <v>0</v>
      </c>
      <c r="I37" s="13">
        <f t="shared" si="8"/>
        <v>0</v>
      </c>
      <c r="J37" s="36">
        <f t="shared" si="8"/>
        <v>0</v>
      </c>
      <c r="K37" s="41"/>
    </row>
    <row r="38" spans="1:11" s="5" customFormat="1" x14ac:dyDescent="0.2">
      <c r="A38" s="14" t="s">
        <v>20</v>
      </c>
      <c r="B38" s="15"/>
      <c r="C38" s="15">
        <v>30000</v>
      </c>
      <c r="D38" s="15">
        <f t="shared" si="2"/>
        <v>30000</v>
      </c>
      <c r="E38" s="15">
        <v>0</v>
      </c>
      <c r="F38" s="15"/>
      <c r="G38" s="15">
        <f t="shared" ref="G38" si="9">SUM(E38:F38)</f>
        <v>0</v>
      </c>
      <c r="H38" s="15">
        <v>0</v>
      </c>
      <c r="I38" s="15">
        <v>0</v>
      </c>
      <c r="J38" s="35">
        <f t="shared" si="4"/>
        <v>0</v>
      </c>
      <c r="K38" s="41"/>
    </row>
    <row r="39" spans="1:11" x14ac:dyDescent="0.2">
      <c r="A39" s="14"/>
      <c r="B39" s="15"/>
      <c r="C39" s="15"/>
      <c r="D39" s="15"/>
      <c r="E39" s="15"/>
      <c r="F39" s="15"/>
      <c r="G39" s="15"/>
      <c r="H39" s="15"/>
      <c r="I39" s="15"/>
      <c r="J39" s="35"/>
      <c r="K39" s="41"/>
    </row>
    <row r="40" spans="1:11" s="5" customFormat="1" x14ac:dyDescent="0.2">
      <c r="A40" s="11" t="s">
        <v>12</v>
      </c>
      <c r="B40" s="13">
        <v>0</v>
      </c>
      <c r="C40" s="13">
        <v>0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36">
        <v>0</v>
      </c>
      <c r="K40" s="41"/>
    </row>
    <row r="41" spans="1:11" x14ac:dyDescent="0.2">
      <c r="A41" s="14"/>
      <c r="B41" s="15"/>
      <c r="C41" s="15"/>
      <c r="D41" s="15"/>
      <c r="E41" s="15"/>
      <c r="F41" s="15"/>
      <c r="G41" s="15"/>
      <c r="H41" s="15"/>
      <c r="I41" s="15"/>
      <c r="J41" s="35"/>
      <c r="K41" s="41"/>
    </row>
    <row r="42" spans="1:11" s="9" customFormat="1" ht="13.5" x14ac:dyDescent="0.25">
      <c r="A42" s="16" t="s">
        <v>13</v>
      </c>
      <c r="B42" s="17">
        <f t="shared" ref="B42:J42" si="10">SUM(B37,B35,B40)</f>
        <v>0</v>
      </c>
      <c r="C42" s="17">
        <f t="shared" si="10"/>
        <v>30000</v>
      </c>
      <c r="D42" s="17">
        <f t="shared" si="10"/>
        <v>30000</v>
      </c>
      <c r="E42" s="17">
        <f t="shared" si="10"/>
        <v>0</v>
      </c>
      <c r="F42" s="17">
        <f t="shared" si="10"/>
        <v>0</v>
      </c>
      <c r="G42" s="17">
        <f t="shared" si="10"/>
        <v>0</v>
      </c>
      <c r="H42" s="17">
        <f t="shared" si="10"/>
        <v>0</v>
      </c>
      <c r="I42" s="17">
        <f t="shared" si="10"/>
        <v>0</v>
      </c>
      <c r="J42" s="37">
        <f t="shared" si="10"/>
        <v>0</v>
      </c>
      <c r="K42" s="41"/>
    </row>
    <row r="43" spans="1:11" x14ac:dyDescent="0.2">
      <c r="A43" s="14"/>
      <c r="B43" s="15"/>
      <c r="C43" s="15"/>
      <c r="D43" s="15"/>
      <c r="E43" s="15"/>
      <c r="F43" s="15"/>
      <c r="G43" s="15"/>
      <c r="H43" s="15"/>
      <c r="I43" s="15"/>
      <c r="J43" s="35"/>
      <c r="K43" s="41"/>
    </row>
    <row r="44" spans="1:11" s="5" customFormat="1" x14ac:dyDescent="0.2">
      <c r="A44" s="11" t="s">
        <v>6</v>
      </c>
      <c r="B44" s="13">
        <f t="shared" ref="B44:J44" si="11">SUM(B45:B56)</f>
        <v>648361</v>
      </c>
      <c r="C44" s="13">
        <f t="shared" si="11"/>
        <v>0</v>
      </c>
      <c r="D44" s="13">
        <f t="shared" si="11"/>
        <v>648361</v>
      </c>
      <c r="E44" s="13">
        <f t="shared" si="11"/>
        <v>446354</v>
      </c>
      <c r="F44" s="13">
        <f t="shared" si="11"/>
        <v>0</v>
      </c>
      <c r="G44" s="13">
        <f t="shared" si="11"/>
        <v>446354</v>
      </c>
      <c r="H44" s="13">
        <f t="shared" si="11"/>
        <v>446354</v>
      </c>
      <c r="I44" s="13">
        <f t="shared" si="11"/>
        <v>0</v>
      </c>
      <c r="J44" s="36">
        <f t="shared" si="11"/>
        <v>446354</v>
      </c>
      <c r="K44" s="41">
        <f t="shared" si="1"/>
        <v>1</v>
      </c>
    </row>
    <row r="45" spans="1:11" s="5" customFormat="1" x14ac:dyDescent="0.2">
      <c r="A45" s="14" t="s">
        <v>64</v>
      </c>
      <c r="B45" s="43">
        <v>271702</v>
      </c>
      <c r="C45" s="15"/>
      <c r="D45" s="15">
        <f t="shared" ref="D45:D53" si="12">SUM(B45:C45)</f>
        <v>271702</v>
      </c>
      <c r="E45" s="15">
        <v>242142</v>
      </c>
      <c r="F45" s="15">
        <v>0</v>
      </c>
      <c r="G45" s="15">
        <f t="shared" ref="G45:G56" si="13">SUM(E45:F45)</f>
        <v>242142</v>
      </c>
      <c r="H45" s="15">
        <v>242142</v>
      </c>
      <c r="I45" s="15"/>
      <c r="J45" s="35">
        <f t="shared" si="4"/>
        <v>242142</v>
      </c>
      <c r="K45" s="41">
        <f t="shared" si="1"/>
        <v>1</v>
      </c>
    </row>
    <row r="46" spans="1:11" s="5" customFormat="1" x14ac:dyDescent="0.2">
      <c r="A46" s="14" t="s">
        <v>32</v>
      </c>
      <c r="B46" s="43">
        <v>11149</v>
      </c>
      <c r="C46" s="15"/>
      <c r="D46" s="15">
        <f t="shared" si="12"/>
        <v>11149</v>
      </c>
      <c r="E46" s="15"/>
      <c r="F46" s="15">
        <v>0</v>
      </c>
      <c r="G46" s="15">
        <f t="shared" si="13"/>
        <v>0</v>
      </c>
      <c r="H46" s="15"/>
      <c r="I46" s="15"/>
      <c r="J46" s="35">
        <f t="shared" si="4"/>
        <v>0</v>
      </c>
      <c r="K46" s="41"/>
    </row>
    <row r="47" spans="1:11" s="5" customFormat="1" x14ac:dyDescent="0.2">
      <c r="A47" s="14" t="s">
        <v>37</v>
      </c>
      <c r="B47" s="43">
        <v>21948</v>
      </c>
      <c r="C47" s="15"/>
      <c r="D47" s="15">
        <f t="shared" si="12"/>
        <v>21948</v>
      </c>
      <c r="E47" s="15"/>
      <c r="F47" s="15">
        <v>0</v>
      </c>
      <c r="G47" s="15">
        <f t="shared" si="13"/>
        <v>0</v>
      </c>
      <c r="H47" s="15"/>
      <c r="I47" s="15"/>
      <c r="J47" s="35">
        <f t="shared" si="4"/>
        <v>0</v>
      </c>
      <c r="K47" s="41"/>
    </row>
    <row r="48" spans="1:11" s="5" customFormat="1" x14ac:dyDescent="0.2">
      <c r="A48" s="14" t="s">
        <v>33</v>
      </c>
      <c r="B48" s="43">
        <v>30000</v>
      </c>
      <c r="C48" s="15"/>
      <c r="D48" s="15">
        <f t="shared" si="12"/>
        <v>30000</v>
      </c>
      <c r="E48" s="15"/>
      <c r="F48" s="15">
        <v>0</v>
      </c>
      <c r="G48" s="15">
        <f t="shared" si="13"/>
        <v>0</v>
      </c>
      <c r="H48" s="15"/>
      <c r="I48" s="15"/>
      <c r="J48" s="35">
        <f t="shared" si="4"/>
        <v>0</v>
      </c>
      <c r="K48" s="41"/>
    </row>
    <row r="49" spans="1:11" s="5" customFormat="1" x14ac:dyDescent="0.2">
      <c r="A49" s="14" t="s">
        <v>65</v>
      </c>
      <c r="B49" s="43">
        <v>10000</v>
      </c>
      <c r="C49" s="15"/>
      <c r="D49" s="15">
        <f t="shared" si="12"/>
        <v>10000</v>
      </c>
      <c r="E49" s="15"/>
      <c r="F49" s="15">
        <v>0</v>
      </c>
      <c r="G49" s="15">
        <f t="shared" si="13"/>
        <v>0</v>
      </c>
      <c r="H49" s="15"/>
      <c r="I49" s="15"/>
      <c r="J49" s="35">
        <f t="shared" si="4"/>
        <v>0</v>
      </c>
      <c r="K49" s="41"/>
    </row>
    <row r="50" spans="1:11" s="5" customFormat="1" x14ac:dyDescent="0.2">
      <c r="A50" s="14" t="s">
        <v>61</v>
      </c>
      <c r="B50" s="43">
        <v>89861</v>
      </c>
      <c r="C50" s="15"/>
      <c r="D50" s="15">
        <f t="shared" si="12"/>
        <v>89861</v>
      </c>
      <c r="E50" s="15"/>
      <c r="F50" s="15">
        <v>0</v>
      </c>
      <c r="G50" s="15">
        <f t="shared" si="13"/>
        <v>0</v>
      </c>
      <c r="H50" s="15"/>
      <c r="I50" s="15"/>
      <c r="J50" s="35">
        <f t="shared" si="4"/>
        <v>0</v>
      </c>
      <c r="K50" s="41"/>
    </row>
    <row r="51" spans="1:11" s="5" customFormat="1" x14ac:dyDescent="0.2">
      <c r="A51" s="15" t="s">
        <v>34</v>
      </c>
      <c r="B51" s="43">
        <v>82000</v>
      </c>
      <c r="C51" s="15"/>
      <c r="D51" s="15">
        <f t="shared" si="12"/>
        <v>82000</v>
      </c>
      <c r="E51" s="15">
        <v>87032</v>
      </c>
      <c r="F51" s="15">
        <v>0</v>
      </c>
      <c r="G51" s="15">
        <f t="shared" si="13"/>
        <v>87032</v>
      </c>
      <c r="H51" s="15">
        <v>87032</v>
      </c>
      <c r="I51" s="15"/>
      <c r="J51" s="35">
        <f t="shared" si="4"/>
        <v>87032</v>
      </c>
      <c r="K51" s="41">
        <f t="shared" si="1"/>
        <v>1</v>
      </c>
    </row>
    <row r="52" spans="1:11" s="5" customFormat="1" x14ac:dyDescent="0.2">
      <c r="A52" s="15" t="s">
        <v>35</v>
      </c>
      <c r="B52" s="43">
        <v>125451</v>
      </c>
      <c r="C52" s="15"/>
      <c r="D52" s="15">
        <f t="shared" si="12"/>
        <v>125451</v>
      </c>
      <c r="E52" s="15"/>
      <c r="F52" s="15">
        <v>0</v>
      </c>
      <c r="G52" s="15">
        <f t="shared" si="13"/>
        <v>0</v>
      </c>
      <c r="H52" s="15"/>
      <c r="I52" s="15"/>
      <c r="J52" s="35">
        <f t="shared" si="4"/>
        <v>0</v>
      </c>
      <c r="K52" s="41"/>
    </row>
    <row r="53" spans="1:11" s="5" customFormat="1" ht="12.75" customHeight="1" x14ac:dyDescent="0.2">
      <c r="A53" s="15" t="s">
        <v>66</v>
      </c>
      <c r="B53" s="43">
        <v>6250</v>
      </c>
      <c r="C53" s="15"/>
      <c r="D53" s="15">
        <f t="shared" si="12"/>
        <v>6250</v>
      </c>
      <c r="E53" s="15"/>
      <c r="F53" s="15">
        <v>0</v>
      </c>
      <c r="G53" s="15">
        <f t="shared" si="13"/>
        <v>0</v>
      </c>
      <c r="H53" s="15"/>
      <c r="I53" s="15"/>
      <c r="J53" s="35">
        <f t="shared" si="4"/>
        <v>0</v>
      </c>
      <c r="K53" s="41"/>
    </row>
    <row r="54" spans="1:11" s="5" customFormat="1" x14ac:dyDescent="0.2">
      <c r="A54" s="15" t="s">
        <v>36</v>
      </c>
      <c r="B54" s="43"/>
      <c r="C54" s="15"/>
      <c r="D54" s="15"/>
      <c r="E54" s="15">
        <v>43859</v>
      </c>
      <c r="F54" s="15">
        <v>0</v>
      </c>
      <c r="G54" s="15">
        <f t="shared" si="13"/>
        <v>43859</v>
      </c>
      <c r="H54" s="15">
        <v>43859</v>
      </c>
      <c r="I54" s="15"/>
      <c r="J54" s="35">
        <f t="shared" si="4"/>
        <v>43859</v>
      </c>
      <c r="K54" s="41">
        <f t="shared" si="1"/>
        <v>1</v>
      </c>
    </row>
    <row r="55" spans="1:11" s="5" customFormat="1" ht="25.5" x14ac:dyDescent="0.2">
      <c r="A55" s="44" t="s">
        <v>67</v>
      </c>
      <c r="B55" s="43"/>
      <c r="C55" s="15"/>
      <c r="D55" s="15"/>
      <c r="E55" s="15">
        <v>65000</v>
      </c>
      <c r="F55" s="15">
        <v>0</v>
      </c>
      <c r="G55" s="15">
        <f t="shared" si="13"/>
        <v>65000</v>
      </c>
      <c r="H55" s="15">
        <v>65000</v>
      </c>
      <c r="I55" s="15"/>
      <c r="J55" s="35">
        <f t="shared" si="4"/>
        <v>65000</v>
      </c>
      <c r="K55" s="41">
        <f t="shared" si="1"/>
        <v>1</v>
      </c>
    </row>
    <row r="56" spans="1:11" s="5" customFormat="1" x14ac:dyDescent="0.2">
      <c r="A56" s="44" t="s">
        <v>68</v>
      </c>
      <c r="B56" s="43"/>
      <c r="C56" s="15"/>
      <c r="D56" s="15"/>
      <c r="E56" s="15">
        <v>8321</v>
      </c>
      <c r="F56" s="15">
        <v>0</v>
      </c>
      <c r="G56" s="15">
        <f t="shared" si="13"/>
        <v>8321</v>
      </c>
      <c r="H56" s="15">
        <v>8321</v>
      </c>
      <c r="I56" s="15"/>
      <c r="J56" s="35">
        <f t="shared" si="4"/>
        <v>8321</v>
      </c>
      <c r="K56" s="41">
        <f t="shared" si="1"/>
        <v>1</v>
      </c>
    </row>
    <row r="57" spans="1:11" x14ac:dyDescent="0.2">
      <c r="A57" s="14"/>
      <c r="B57" s="15"/>
      <c r="C57" s="15"/>
      <c r="D57" s="15"/>
      <c r="E57" s="15"/>
      <c r="F57" s="15"/>
      <c r="G57" s="15"/>
      <c r="H57" s="15"/>
      <c r="I57" s="15"/>
      <c r="J57" s="35"/>
      <c r="K57" s="41"/>
    </row>
    <row r="58" spans="1:11" s="5" customFormat="1" ht="12" customHeight="1" x14ac:dyDescent="0.2">
      <c r="A58" s="11" t="s">
        <v>2</v>
      </c>
      <c r="B58" s="13">
        <f t="shared" ref="B58:J58" si="14">SUM(B59:B62)</f>
        <v>0</v>
      </c>
      <c r="C58" s="13">
        <f t="shared" si="14"/>
        <v>0</v>
      </c>
      <c r="D58" s="13">
        <f t="shared" si="14"/>
        <v>0</v>
      </c>
      <c r="E58" s="13">
        <f t="shared" si="14"/>
        <v>3799</v>
      </c>
      <c r="F58" s="13">
        <f t="shared" si="14"/>
        <v>149571</v>
      </c>
      <c r="G58" s="13">
        <f t="shared" si="14"/>
        <v>153370</v>
      </c>
      <c r="H58" s="13">
        <f t="shared" si="14"/>
        <v>4951</v>
      </c>
      <c r="I58" s="13">
        <f t="shared" si="14"/>
        <v>150000</v>
      </c>
      <c r="J58" s="36">
        <f t="shared" si="14"/>
        <v>154951</v>
      </c>
      <c r="K58" s="41">
        <f t="shared" si="1"/>
        <v>1.0103084045119646</v>
      </c>
    </row>
    <row r="59" spans="1:11" s="5" customFormat="1" ht="12" customHeight="1" x14ac:dyDescent="0.2">
      <c r="A59" s="15" t="s">
        <v>69</v>
      </c>
      <c r="B59" s="15"/>
      <c r="C59" s="15"/>
      <c r="D59" s="15"/>
      <c r="E59" s="15">
        <v>335</v>
      </c>
      <c r="F59" s="15">
        <v>0</v>
      </c>
      <c r="G59" s="15">
        <f>SUM(E59:F59)</f>
        <v>335</v>
      </c>
      <c r="H59" s="15">
        <v>335</v>
      </c>
      <c r="I59" s="15"/>
      <c r="J59" s="35">
        <f>SUM(H59:I59)</f>
        <v>335</v>
      </c>
      <c r="K59" s="41">
        <f t="shared" si="1"/>
        <v>1</v>
      </c>
    </row>
    <row r="60" spans="1:11" s="5" customFormat="1" ht="12" customHeight="1" x14ac:dyDescent="0.2">
      <c r="A60" s="15" t="s">
        <v>47</v>
      </c>
      <c r="B60" s="15"/>
      <c r="C60" s="15"/>
      <c r="D60" s="15"/>
      <c r="E60" s="15">
        <v>120</v>
      </c>
      <c r="F60" s="15"/>
      <c r="G60" s="15">
        <f t="shared" ref="G60:G62" si="15">SUM(E60:F60)</f>
        <v>120</v>
      </c>
      <c r="H60" s="15">
        <v>120</v>
      </c>
      <c r="I60" s="15"/>
      <c r="J60" s="35">
        <f t="shared" ref="J60:J62" si="16">SUM(H60:I60)</f>
        <v>120</v>
      </c>
      <c r="K60" s="41">
        <f t="shared" si="1"/>
        <v>1</v>
      </c>
    </row>
    <row r="61" spans="1:11" s="5" customFormat="1" ht="12" customHeight="1" x14ac:dyDescent="0.2">
      <c r="A61" s="15" t="s">
        <v>70</v>
      </c>
      <c r="B61" s="15"/>
      <c r="C61" s="15"/>
      <c r="D61" s="15"/>
      <c r="E61" s="15"/>
      <c r="F61" s="15">
        <v>149571</v>
      </c>
      <c r="G61" s="15">
        <f t="shared" si="15"/>
        <v>149571</v>
      </c>
      <c r="H61" s="15"/>
      <c r="I61" s="15">
        <v>150000</v>
      </c>
      <c r="J61" s="35">
        <f t="shared" si="16"/>
        <v>150000</v>
      </c>
      <c r="K61" s="41">
        <f t="shared" si="1"/>
        <v>1.0028682030607539</v>
      </c>
    </row>
    <row r="62" spans="1:11" s="5" customFormat="1" ht="12" customHeight="1" x14ac:dyDescent="0.2">
      <c r="A62" s="14" t="s">
        <v>71</v>
      </c>
      <c r="B62" s="15"/>
      <c r="C62" s="15"/>
      <c r="D62" s="15"/>
      <c r="E62" s="15">
        <v>3344</v>
      </c>
      <c r="F62" s="15"/>
      <c r="G62" s="15">
        <f t="shared" si="15"/>
        <v>3344</v>
      </c>
      <c r="H62" s="15">
        <v>4496</v>
      </c>
      <c r="I62" s="15"/>
      <c r="J62" s="35">
        <f t="shared" si="16"/>
        <v>4496</v>
      </c>
      <c r="K62" s="41">
        <f t="shared" si="1"/>
        <v>1.3444976076555024</v>
      </c>
    </row>
    <row r="63" spans="1:11" x14ac:dyDescent="0.2">
      <c r="A63" s="14"/>
      <c r="B63" s="15"/>
      <c r="C63" s="15"/>
      <c r="D63" s="15"/>
      <c r="E63" s="15"/>
      <c r="F63" s="15"/>
      <c r="G63" s="15"/>
      <c r="H63" s="15"/>
      <c r="I63" s="15"/>
      <c r="J63" s="35"/>
      <c r="K63" s="41"/>
    </row>
    <row r="64" spans="1:11" s="9" customFormat="1" ht="13.5" x14ac:dyDescent="0.25">
      <c r="A64" s="16" t="s">
        <v>10</v>
      </c>
      <c r="B64" s="17">
        <f t="shared" ref="B64:J64" si="17">SUM(B44,B58)</f>
        <v>648361</v>
      </c>
      <c r="C64" s="17">
        <f t="shared" si="17"/>
        <v>0</v>
      </c>
      <c r="D64" s="17">
        <f t="shared" si="17"/>
        <v>648361</v>
      </c>
      <c r="E64" s="17">
        <f t="shared" si="17"/>
        <v>450153</v>
      </c>
      <c r="F64" s="17">
        <f t="shared" si="17"/>
        <v>149571</v>
      </c>
      <c r="G64" s="17">
        <f t="shared" si="17"/>
        <v>599724</v>
      </c>
      <c r="H64" s="17">
        <f t="shared" si="17"/>
        <v>451305</v>
      </c>
      <c r="I64" s="17">
        <f t="shared" si="17"/>
        <v>150000</v>
      </c>
      <c r="J64" s="37">
        <f t="shared" si="17"/>
        <v>601305</v>
      </c>
      <c r="K64" s="41">
        <f t="shared" si="1"/>
        <v>1.0026362126578225</v>
      </c>
    </row>
    <row r="65" spans="1:11" x14ac:dyDescent="0.2">
      <c r="A65" s="14"/>
      <c r="B65" s="15"/>
      <c r="C65" s="15"/>
      <c r="D65" s="15"/>
      <c r="E65" s="15"/>
      <c r="F65" s="15"/>
      <c r="G65" s="15"/>
      <c r="H65" s="15"/>
      <c r="I65" s="15"/>
      <c r="J65" s="35"/>
      <c r="K65" s="41"/>
    </row>
    <row r="66" spans="1:11" s="5" customFormat="1" x14ac:dyDescent="0.2">
      <c r="A66" s="11" t="s">
        <v>5</v>
      </c>
      <c r="B66" s="13">
        <f>SUM(B67:B67)</f>
        <v>0</v>
      </c>
      <c r="C66" s="13">
        <f t="shared" ref="C66:J66" si="18">SUM(C67:C67)</f>
        <v>0</v>
      </c>
      <c r="D66" s="13">
        <f t="shared" si="18"/>
        <v>0</v>
      </c>
      <c r="E66" s="13">
        <f t="shared" si="18"/>
        <v>0</v>
      </c>
      <c r="F66" s="13">
        <f t="shared" si="18"/>
        <v>0</v>
      </c>
      <c r="G66" s="13">
        <f t="shared" si="18"/>
        <v>0</v>
      </c>
      <c r="H66" s="13">
        <f t="shared" si="18"/>
        <v>0</v>
      </c>
      <c r="I66" s="13">
        <f t="shared" si="18"/>
        <v>0</v>
      </c>
      <c r="J66" s="36">
        <f t="shared" si="18"/>
        <v>0</v>
      </c>
      <c r="K66" s="41"/>
    </row>
    <row r="67" spans="1:11" x14ac:dyDescent="0.2">
      <c r="A67" s="14"/>
      <c r="B67" s="15"/>
      <c r="C67" s="15"/>
      <c r="D67" s="15"/>
      <c r="E67" s="15"/>
      <c r="F67" s="15"/>
      <c r="G67" s="15"/>
      <c r="H67" s="15"/>
      <c r="I67" s="15"/>
      <c r="J67" s="35"/>
      <c r="K67" s="41"/>
    </row>
    <row r="68" spans="1:11" s="5" customFormat="1" x14ac:dyDescent="0.2">
      <c r="A68" s="11" t="s">
        <v>3</v>
      </c>
      <c r="B68" s="13">
        <f>SUM(B69:B70)</f>
        <v>0</v>
      </c>
      <c r="C68" s="13">
        <f t="shared" ref="C68:J68" si="19">SUM(C69:C70)</f>
        <v>5011</v>
      </c>
      <c r="D68" s="13">
        <f t="shared" si="19"/>
        <v>5011</v>
      </c>
      <c r="E68" s="13">
        <f t="shared" si="19"/>
        <v>0</v>
      </c>
      <c r="F68" s="13">
        <f t="shared" si="19"/>
        <v>1018</v>
      </c>
      <c r="G68" s="13">
        <f t="shared" si="19"/>
        <v>1018</v>
      </c>
      <c r="H68" s="13">
        <f t="shared" si="19"/>
        <v>0</v>
      </c>
      <c r="I68" s="13">
        <f t="shared" si="19"/>
        <v>1018</v>
      </c>
      <c r="J68" s="36">
        <f t="shared" si="19"/>
        <v>1018</v>
      </c>
      <c r="K68" s="41">
        <f t="shared" si="1"/>
        <v>1</v>
      </c>
    </row>
    <row r="69" spans="1:11" x14ac:dyDescent="0.2">
      <c r="A69" s="14" t="s">
        <v>21</v>
      </c>
      <c r="B69" s="15"/>
      <c r="C69" s="15">
        <v>1661</v>
      </c>
      <c r="D69" s="15">
        <f>SUM(B69:C69)</f>
        <v>1661</v>
      </c>
      <c r="E69" s="15">
        <v>0</v>
      </c>
      <c r="F69" s="15">
        <v>1018</v>
      </c>
      <c r="G69" s="15">
        <f t="shared" ref="G69:G70" si="20">SUM(E69:F69)</f>
        <v>1018</v>
      </c>
      <c r="H69" s="15"/>
      <c r="I69" s="15">
        <v>1018</v>
      </c>
      <c r="J69" s="35">
        <f t="shared" si="4"/>
        <v>1018</v>
      </c>
      <c r="K69" s="41">
        <f t="shared" si="1"/>
        <v>1</v>
      </c>
    </row>
    <row r="70" spans="1:11" x14ac:dyDescent="0.2">
      <c r="A70" s="14" t="s">
        <v>22</v>
      </c>
      <c r="B70" s="15"/>
      <c r="C70" s="15">
        <v>3350</v>
      </c>
      <c r="D70" s="15">
        <f>SUM(B70:C70)</f>
        <v>3350</v>
      </c>
      <c r="E70" s="15">
        <v>0</v>
      </c>
      <c r="F70" s="15">
        <v>0</v>
      </c>
      <c r="G70" s="15">
        <f t="shared" si="20"/>
        <v>0</v>
      </c>
      <c r="H70" s="15"/>
      <c r="I70" s="15"/>
      <c r="J70" s="35">
        <f t="shared" si="4"/>
        <v>0</v>
      </c>
      <c r="K70" s="41"/>
    </row>
    <row r="71" spans="1:11" x14ac:dyDescent="0.2">
      <c r="A71" s="14"/>
      <c r="B71" s="15"/>
      <c r="C71" s="15"/>
      <c r="D71" s="15"/>
      <c r="E71" s="15"/>
      <c r="F71" s="15"/>
      <c r="G71" s="15"/>
      <c r="H71" s="15"/>
      <c r="I71" s="15"/>
      <c r="J71" s="35"/>
      <c r="K71" s="41"/>
    </row>
    <row r="72" spans="1:11" s="5" customFormat="1" x14ac:dyDescent="0.2">
      <c r="A72" s="11" t="s">
        <v>14</v>
      </c>
      <c r="B72" s="13">
        <v>0</v>
      </c>
      <c r="C72" s="13">
        <v>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36">
        <v>0</v>
      </c>
      <c r="K72" s="41"/>
    </row>
    <row r="73" spans="1:11" x14ac:dyDescent="0.2">
      <c r="A73" s="14"/>
      <c r="B73" s="15"/>
      <c r="C73" s="15"/>
      <c r="D73" s="15"/>
      <c r="E73" s="15"/>
      <c r="F73" s="15"/>
      <c r="G73" s="15"/>
      <c r="H73" s="15"/>
      <c r="I73" s="15"/>
      <c r="J73" s="35"/>
      <c r="K73" s="41"/>
    </row>
    <row r="74" spans="1:11" s="9" customFormat="1" ht="13.5" x14ac:dyDescent="0.25">
      <c r="A74" s="16" t="s">
        <v>4</v>
      </c>
      <c r="B74" s="17">
        <f t="shared" ref="B74:J74" si="21">SUM(B66,B68,B72)</f>
        <v>0</v>
      </c>
      <c r="C74" s="17">
        <f t="shared" si="21"/>
        <v>5011</v>
      </c>
      <c r="D74" s="17">
        <f t="shared" si="21"/>
        <v>5011</v>
      </c>
      <c r="E74" s="17">
        <f t="shared" si="21"/>
        <v>0</v>
      </c>
      <c r="F74" s="17">
        <f t="shared" si="21"/>
        <v>1018</v>
      </c>
      <c r="G74" s="17">
        <f t="shared" si="21"/>
        <v>1018</v>
      </c>
      <c r="H74" s="17">
        <f t="shared" si="21"/>
        <v>0</v>
      </c>
      <c r="I74" s="17">
        <f t="shared" si="21"/>
        <v>1018</v>
      </c>
      <c r="J74" s="37">
        <f t="shared" si="21"/>
        <v>1018</v>
      </c>
      <c r="K74" s="41">
        <f t="shared" ref="K74:K121" si="22">SUM(J74/G74)</f>
        <v>1</v>
      </c>
    </row>
    <row r="75" spans="1:11" s="3" customFormat="1" x14ac:dyDescent="0.2">
      <c r="A75" s="18"/>
      <c r="B75" s="19"/>
      <c r="C75" s="19"/>
      <c r="D75" s="15"/>
      <c r="E75" s="19"/>
      <c r="F75" s="19"/>
      <c r="G75" s="19"/>
      <c r="H75" s="19"/>
      <c r="I75" s="19"/>
      <c r="J75" s="38"/>
      <c r="K75" s="41"/>
    </row>
    <row r="76" spans="1:11" s="5" customFormat="1" ht="25.5" x14ac:dyDescent="0.2">
      <c r="A76" s="20" t="s">
        <v>11</v>
      </c>
      <c r="B76" s="21">
        <f t="shared" ref="B76:J76" si="23">SUM(B33,B42,B64,B74)</f>
        <v>1502055</v>
      </c>
      <c r="C76" s="21">
        <f t="shared" si="23"/>
        <v>39770</v>
      </c>
      <c r="D76" s="21">
        <f t="shared" si="23"/>
        <v>1541825</v>
      </c>
      <c r="E76" s="21">
        <f t="shared" si="23"/>
        <v>1458510</v>
      </c>
      <c r="F76" s="21">
        <f t="shared" si="23"/>
        <v>170386</v>
      </c>
      <c r="G76" s="21">
        <f t="shared" si="23"/>
        <v>1628896</v>
      </c>
      <c r="H76" s="21">
        <f t="shared" si="23"/>
        <v>1459662</v>
      </c>
      <c r="I76" s="21">
        <f t="shared" si="23"/>
        <v>170814</v>
      </c>
      <c r="J76" s="39">
        <f t="shared" si="23"/>
        <v>1630476</v>
      </c>
      <c r="K76" s="42">
        <f t="shared" si="22"/>
        <v>1.000969982122861</v>
      </c>
    </row>
    <row r="77" spans="1:11" s="5" customFormat="1" x14ac:dyDescent="0.2">
      <c r="A77" s="22"/>
      <c r="B77" s="23"/>
      <c r="C77" s="6"/>
      <c r="D77" s="6"/>
      <c r="E77" s="6"/>
      <c r="K77" s="41"/>
    </row>
    <row r="78" spans="1:11" x14ac:dyDescent="0.2">
      <c r="A78" s="11" t="s">
        <v>23</v>
      </c>
      <c r="B78" s="15"/>
      <c r="C78" s="28"/>
      <c r="D78" s="28"/>
      <c r="E78" s="28"/>
      <c r="F78" s="29"/>
      <c r="G78" s="29"/>
      <c r="H78" s="29"/>
      <c r="I78" s="29"/>
      <c r="J78" s="40"/>
      <c r="K78" s="41"/>
    </row>
    <row r="79" spans="1:11" x14ac:dyDescent="0.2">
      <c r="A79" s="12"/>
      <c r="B79" s="15"/>
      <c r="C79" s="28"/>
      <c r="D79" s="28"/>
      <c r="E79" s="28"/>
      <c r="F79" s="29"/>
      <c r="G79" s="29"/>
      <c r="H79" s="29"/>
      <c r="I79" s="29"/>
      <c r="J79" s="40"/>
      <c r="K79" s="41"/>
    </row>
    <row r="80" spans="1:11" x14ac:dyDescent="0.2">
      <c r="A80" s="11" t="s">
        <v>7</v>
      </c>
      <c r="B80" s="13">
        <f t="shared" ref="B80:J80" si="24">SUM(B81:B81)</f>
        <v>153000</v>
      </c>
      <c r="C80" s="13">
        <f t="shared" si="24"/>
        <v>0</v>
      </c>
      <c r="D80" s="13">
        <f t="shared" si="24"/>
        <v>153000</v>
      </c>
      <c r="E80" s="13">
        <f t="shared" si="24"/>
        <v>157188</v>
      </c>
      <c r="F80" s="13">
        <f t="shared" si="24"/>
        <v>0</v>
      </c>
      <c r="G80" s="13">
        <f t="shared" si="24"/>
        <v>157188</v>
      </c>
      <c r="H80" s="13">
        <f t="shared" si="24"/>
        <v>156507</v>
      </c>
      <c r="I80" s="13">
        <f t="shared" si="24"/>
        <v>0</v>
      </c>
      <c r="J80" s="36">
        <f t="shared" si="24"/>
        <v>156507</v>
      </c>
      <c r="K80" s="41">
        <f t="shared" si="22"/>
        <v>0.99566760821436751</v>
      </c>
    </row>
    <row r="81" spans="1:11" x14ac:dyDescent="0.2">
      <c r="A81" s="14" t="s">
        <v>28</v>
      </c>
      <c r="B81" s="15">
        <v>153000</v>
      </c>
      <c r="C81" s="15"/>
      <c r="D81" s="15">
        <f>SUM(B81:C81)</f>
        <v>153000</v>
      </c>
      <c r="E81" s="15">
        <v>157188</v>
      </c>
      <c r="F81" s="15">
        <v>0</v>
      </c>
      <c r="G81" s="15">
        <f>SUM(E81:F81)</f>
        <v>157188</v>
      </c>
      <c r="H81" s="15">
        <v>156507</v>
      </c>
      <c r="I81" s="15"/>
      <c r="J81" s="35">
        <f>SUM(H81:I81)</f>
        <v>156507</v>
      </c>
      <c r="K81" s="41">
        <f t="shared" si="22"/>
        <v>0.99566760821436751</v>
      </c>
    </row>
    <row r="82" spans="1:11" x14ac:dyDescent="0.2">
      <c r="A82" s="18"/>
      <c r="B82" s="19"/>
      <c r="C82" s="29"/>
      <c r="D82" s="28"/>
      <c r="E82" s="28"/>
      <c r="F82" s="29"/>
      <c r="G82" s="29"/>
      <c r="H82" s="29"/>
      <c r="I82" s="29"/>
      <c r="J82" s="40"/>
      <c r="K82" s="41"/>
    </row>
    <row r="83" spans="1:11" ht="33.75" customHeight="1" x14ac:dyDescent="0.2">
      <c r="A83" s="20" t="s">
        <v>24</v>
      </c>
      <c r="B83" s="21">
        <f t="shared" ref="B83:J83" si="25">SUM(B80)</f>
        <v>153000</v>
      </c>
      <c r="C83" s="21">
        <f t="shared" si="25"/>
        <v>0</v>
      </c>
      <c r="D83" s="21">
        <f t="shared" si="25"/>
        <v>153000</v>
      </c>
      <c r="E83" s="21">
        <f t="shared" si="25"/>
        <v>157188</v>
      </c>
      <c r="F83" s="21">
        <f t="shared" si="25"/>
        <v>0</v>
      </c>
      <c r="G83" s="21">
        <f t="shared" si="25"/>
        <v>157188</v>
      </c>
      <c r="H83" s="21">
        <f t="shared" si="25"/>
        <v>156507</v>
      </c>
      <c r="I83" s="21">
        <f t="shared" si="25"/>
        <v>0</v>
      </c>
      <c r="J83" s="39">
        <f t="shared" si="25"/>
        <v>156507</v>
      </c>
      <c r="K83" s="42">
        <f t="shared" si="22"/>
        <v>0.99566760821436751</v>
      </c>
    </row>
    <row r="84" spans="1:11" x14ac:dyDescent="0.2">
      <c r="K84" s="41"/>
    </row>
    <row r="85" spans="1:11" x14ac:dyDescent="0.2">
      <c r="A85" s="11" t="s">
        <v>30</v>
      </c>
      <c r="B85" s="15"/>
      <c r="C85" s="29"/>
      <c r="D85" s="28"/>
      <c r="E85" s="28"/>
      <c r="F85" s="29"/>
      <c r="G85" s="29"/>
      <c r="H85" s="29"/>
      <c r="I85" s="29"/>
      <c r="J85" s="40"/>
      <c r="K85" s="41"/>
    </row>
    <row r="86" spans="1:11" x14ac:dyDescent="0.2">
      <c r="A86" s="12"/>
      <c r="B86" s="15"/>
      <c r="C86" s="29"/>
      <c r="D86" s="28"/>
      <c r="E86" s="28"/>
      <c r="F86" s="29"/>
      <c r="G86" s="29"/>
      <c r="H86" s="29"/>
      <c r="I86" s="29"/>
      <c r="J86" s="40"/>
      <c r="K86" s="41"/>
    </row>
    <row r="87" spans="1:11" x14ac:dyDescent="0.2">
      <c r="A87" s="11" t="s">
        <v>7</v>
      </c>
      <c r="B87" s="13">
        <f t="shared" ref="B87:G87" si="26">SUM(B88:B88)</f>
        <v>10419</v>
      </c>
      <c r="C87" s="13">
        <f t="shared" si="26"/>
        <v>0</v>
      </c>
      <c r="D87" s="13">
        <f t="shared" si="26"/>
        <v>10419</v>
      </c>
      <c r="E87" s="13">
        <f t="shared" si="26"/>
        <v>10071</v>
      </c>
      <c r="F87" s="13">
        <f t="shared" si="26"/>
        <v>0</v>
      </c>
      <c r="G87" s="13">
        <f t="shared" si="26"/>
        <v>10071</v>
      </c>
      <c r="H87" s="13">
        <f t="shared" ref="H87:J87" si="27">SUM(H88:H89)</f>
        <v>10071</v>
      </c>
      <c r="I87" s="13">
        <f t="shared" si="27"/>
        <v>0</v>
      </c>
      <c r="J87" s="36">
        <f t="shared" si="27"/>
        <v>10071</v>
      </c>
      <c r="K87" s="41">
        <f t="shared" si="22"/>
        <v>1</v>
      </c>
    </row>
    <row r="88" spans="1:11" x14ac:dyDescent="0.2">
      <c r="A88" s="14" t="s">
        <v>72</v>
      </c>
      <c r="B88" s="15">
        <v>10419</v>
      </c>
      <c r="C88" s="15"/>
      <c r="D88" s="15">
        <f>SUM(B88:C88)</f>
        <v>10419</v>
      </c>
      <c r="E88" s="15">
        <v>10071</v>
      </c>
      <c r="F88" s="15"/>
      <c r="G88" s="15">
        <f>SUM(E88:F88)</f>
        <v>10071</v>
      </c>
      <c r="H88" s="15">
        <v>10071</v>
      </c>
      <c r="I88" s="15"/>
      <c r="J88" s="35">
        <f>SUM(H88:I88)</f>
        <v>10071</v>
      </c>
      <c r="K88" s="41">
        <f t="shared" si="22"/>
        <v>1</v>
      </c>
    </row>
    <row r="89" spans="1:11" x14ac:dyDescent="0.2">
      <c r="A89" s="18"/>
      <c r="B89" s="19"/>
      <c r="C89" s="29"/>
      <c r="D89" s="28"/>
      <c r="E89" s="28"/>
      <c r="F89" s="29"/>
      <c r="G89" s="29"/>
      <c r="H89" s="15"/>
      <c r="I89" s="15"/>
      <c r="J89" s="35">
        <f>SUM(H89:I89)</f>
        <v>0</v>
      </c>
      <c r="K89" s="41"/>
    </row>
    <row r="90" spans="1:11" ht="25.5" x14ac:dyDescent="0.2">
      <c r="A90" s="20" t="s">
        <v>31</v>
      </c>
      <c r="B90" s="21">
        <f t="shared" ref="B90:J90" si="28">SUM(B87)</f>
        <v>10419</v>
      </c>
      <c r="C90" s="21">
        <f t="shared" si="28"/>
        <v>0</v>
      </c>
      <c r="D90" s="21">
        <f t="shared" si="28"/>
        <v>10419</v>
      </c>
      <c r="E90" s="21">
        <f t="shared" si="28"/>
        <v>10071</v>
      </c>
      <c r="F90" s="21">
        <f t="shared" si="28"/>
        <v>0</v>
      </c>
      <c r="G90" s="21">
        <f t="shared" si="28"/>
        <v>10071</v>
      </c>
      <c r="H90" s="21">
        <f t="shared" si="28"/>
        <v>10071</v>
      </c>
      <c r="I90" s="21">
        <f t="shared" si="28"/>
        <v>0</v>
      </c>
      <c r="J90" s="39">
        <f t="shared" si="28"/>
        <v>10071</v>
      </c>
      <c r="K90" s="42">
        <f t="shared" si="22"/>
        <v>1</v>
      </c>
    </row>
    <row r="91" spans="1:11" x14ac:dyDescent="0.2">
      <c r="K91" s="41"/>
    </row>
    <row r="92" spans="1:11" x14ac:dyDescent="0.2">
      <c r="A92" s="11" t="s">
        <v>42</v>
      </c>
      <c r="B92" s="15"/>
      <c r="C92" s="29"/>
      <c r="D92" s="28"/>
      <c r="E92" s="28"/>
      <c r="F92" s="29"/>
      <c r="G92" s="29"/>
      <c r="H92" s="29"/>
      <c r="I92" s="29"/>
      <c r="J92" s="40"/>
      <c r="K92" s="41"/>
    </row>
    <row r="93" spans="1:11" x14ac:dyDescent="0.2">
      <c r="A93" s="12"/>
      <c r="B93" s="15"/>
      <c r="C93" s="29"/>
      <c r="D93" s="28"/>
      <c r="E93" s="28"/>
      <c r="F93" s="29"/>
      <c r="G93" s="29"/>
      <c r="H93" s="29"/>
      <c r="I93" s="29"/>
      <c r="J93" s="40"/>
      <c r="K93" s="41"/>
    </row>
    <row r="94" spans="1:11" x14ac:dyDescent="0.2">
      <c r="A94" s="11" t="s">
        <v>7</v>
      </c>
      <c r="B94" s="13">
        <f>SUM(B95:B96)</f>
        <v>0</v>
      </c>
      <c r="C94" s="13">
        <f t="shared" ref="C94:G94" si="29">SUM(C95:C96)</f>
        <v>0</v>
      </c>
      <c r="D94" s="13">
        <f t="shared" si="29"/>
        <v>0</v>
      </c>
      <c r="E94" s="13">
        <f t="shared" si="29"/>
        <v>1950</v>
      </c>
      <c r="F94" s="13">
        <f t="shared" si="29"/>
        <v>0</v>
      </c>
      <c r="G94" s="13">
        <f t="shared" si="29"/>
        <v>1950</v>
      </c>
      <c r="H94" s="13">
        <f>SUM(H95:H97)</f>
        <v>1950</v>
      </c>
      <c r="I94" s="13">
        <f>SUM(I95:I97)</f>
        <v>0</v>
      </c>
      <c r="J94" s="36">
        <f>SUM(J95:J97)</f>
        <v>1950</v>
      </c>
      <c r="K94" s="41">
        <f t="shared" si="22"/>
        <v>1</v>
      </c>
    </row>
    <row r="95" spans="1:11" x14ac:dyDescent="0.2">
      <c r="A95" s="18" t="s">
        <v>44</v>
      </c>
      <c r="B95" s="15"/>
      <c r="C95" s="15"/>
      <c r="D95" s="15">
        <f>SUM(B95:C95)</f>
        <v>0</v>
      </c>
      <c r="E95" s="15">
        <v>1100</v>
      </c>
      <c r="F95" s="15"/>
      <c r="G95" s="15">
        <f>SUM(E95:F95)</f>
        <v>1100</v>
      </c>
      <c r="H95" s="15">
        <v>1100</v>
      </c>
      <c r="I95" s="15"/>
      <c r="J95" s="35">
        <f>SUM(H95:I95)</f>
        <v>1100</v>
      </c>
      <c r="K95" s="41">
        <f t="shared" si="22"/>
        <v>1</v>
      </c>
    </row>
    <row r="96" spans="1:11" x14ac:dyDescent="0.2">
      <c r="A96" s="18" t="s">
        <v>73</v>
      </c>
      <c r="B96" s="19"/>
      <c r="C96" s="15"/>
      <c r="D96" s="15"/>
      <c r="E96" s="15">
        <v>850</v>
      </c>
      <c r="F96" s="15"/>
      <c r="G96" s="15">
        <f>SUM(E96:F96)</f>
        <v>850</v>
      </c>
      <c r="H96" s="15">
        <v>850</v>
      </c>
      <c r="I96" s="15"/>
      <c r="J96" s="35">
        <f>SUM(H96:I96)</f>
        <v>850</v>
      </c>
      <c r="K96" s="41">
        <f t="shared" si="22"/>
        <v>1</v>
      </c>
    </row>
    <row r="97" spans="1:11" x14ac:dyDescent="0.2">
      <c r="A97" s="18"/>
      <c r="B97" s="19"/>
      <c r="C97" s="29"/>
      <c r="D97" s="28"/>
      <c r="E97" s="28"/>
      <c r="F97" s="29"/>
      <c r="G97" s="29"/>
      <c r="H97" s="15"/>
      <c r="I97" s="15"/>
      <c r="J97" s="35">
        <f t="shared" ref="J97" si="30">SUM(H97:I97)</f>
        <v>0</v>
      </c>
      <c r="K97" s="41"/>
    </row>
    <row r="98" spans="1:11" ht="25.5" x14ac:dyDescent="0.2">
      <c r="A98" s="20" t="s">
        <v>43</v>
      </c>
      <c r="B98" s="21">
        <f>SUM(B94)</f>
        <v>0</v>
      </c>
      <c r="C98" s="21">
        <f t="shared" ref="C98:J98" si="31">SUM(C94)</f>
        <v>0</v>
      </c>
      <c r="D98" s="21">
        <f t="shared" si="31"/>
        <v>0</v>
      </c>
      <c r="E98" s="21">
        <f t="shared" si="31"/>
        <v>1950</v>
      </c>
      <c r="F98" s="21">
        <f t="shared" si="31"/>
        <v>0</v>
      </c>
      <c r="G98" s="21">
        <f t="shared" si="31"/>
        <v>1950</v>
      </c>
      <c r="H98" s="21">
        <f t="shared" si="31"/>
        <v>1950</v>
      </c>
      <c r="I98" s="21">
        <f t="shared" si="31"/>
        <v>0</v>
      </c>
      <c r="J98" s="21">
        <f t="shared" si="31"/>
        <v>1950</v>
      </c>
      <c r="K98" s="42">
        <f>SUM(J98/G98)</f>
        <v>1</v>
      </c>
    </row>
    <row r="99" spans="1:11" x14ac:dyDescent="0.2">
      <c r="A99" s="30"/>
      <c r="B99" s="31"/>
      <c r="C99" s="31"/>
      <c r="D99" s="31"/>
      <c r="E99" s="31"/>
      <c r="F99" s="31"/>
      <c r="G99" s="31"/>
      <c r="H99" s="31"/>
      <c r="I99" s="31"/>
      <c r="J99" s="31"/>
      <c r="K99" s="41"/>
    </row>
    <row r="100" spans="1:11" x14ac:dyDescent="0.2">
      <c r="A100" s="11" t="s">
        <v>45</v>
      </c>
      <c r="B100" s="15"/>
      <c r="C100" s="29"/>
      <c r="D100" s="28"/>
      <c r="E100" s="28"/>
      <c r="F100" s="29"/>
      <c r="G100" s="29"/>
      <c r="H100" s="29"/>
      <c r="I100" s="29"/>
      <c r="J100" s="40"/>
      <c r="K100" s="41"/>
    </row>
    <row r="101" spans="1:11" x14ac:dyDescent="0.2">
      <c r="A101" s="12"/>
      <c r="B101" s="15"/>
      <c r="C101" s="29"/>
      <c r="D101" s="28"/>
      <c r="E101" s="28"/>
      <c r="F101" s="29"/>
      <c r="G101" s="29"/>
      <c r="H101" s="29"/>
      <c r="I101" s="29"/>
      <c r="J101" s="40"/>
      <c r="K101" s="41"/>
    </row>
    <row r="102" spans="1:11" x14ac:dyDescent="0.2">
      <c r="A102" s="11" t="s">
        <v>7</v>
      </c>
      <c r="B102" s="13">
        <f t="shared" ref="B102:G102" si="32">SUM(B103:B103)</f>
        <v>0</v>
      </c>
      <c r="C102" s="13">
        <f t="shared" si="32"/>
        <v>0</v>
      </c>
      <c r="D102" s="13">
        <f t="shared" si="32"/>
        <v>0</v>
      </c>
      <c r="E102" s="13">
        <f t="shared" si="32"/>
        <v>36</v>
      </c>
      <c r="F102" s="13">
        <f t="shared" si="32"/>
        <v>0</v>
      </c>
      <c r="G102" s="13">
        <f t="shared" si="32"/>
        <v>36</v>
      </c>
      <c r="H102" s="13">
        <f t="shared" ref="H102:J102" si="33">SUM(H103:H103)</f>
        <v>36</v>
      </c>
      <c r="I102" s="13">
        <f t="shared" si="33"/>
        <v>0</v>
      </c>
      <c r="J102" s="36">
        <f t="shared" si="33"/>
        <v>36</v>
      </c>
      <c r="K102" s="41">
        <f t="shared" si="22"/>
        <v>1</v>
      </c>
    </row>
    <row r="103" spans="1:11" x14ac:dyDescent="0.2">
      <c r="A103" s="18" t="s">
        <v>74</v>
      </c>
      <c r="B103" s="15"/>
      <c r="C103" s="15"/>
      <c r="D103" s="15">
        <f>SUM(B103:C103)</f>
        <v>0</v>
      </c>
      <c r="E103" s="15">
        <v>36</v>
      </c>
      <c r="F103" s="15"/>
      <c r="G103" s="15">
        <f>SUM(E103:F103)</f>
        <v>36</v>
      </c>
      <c r="H103" s="15">
        <v>36</v>
      </c>
      <c r="I103" s="15"/>
      <c r="J103" s="35">
        <f>SUM(H103:I103)</f>
        <v>36</v>
      </c>
      <c r="K103" s="41">
        <f t="shared" si="22"/>
        <v>1</v>
      </c>
    </row>
    <row r="104" spans="1:11" x14ac:dyDescent="0.2">
      <c r="A104" s="18"/>
      <c r="B104" s="19"/>
      <c r="C104" s="29"/>
      <c r="D104" s="28"/>
      <c r="E104" s="28"/>
      <c r="F104" s="29"/>
      <c r="G104" s="29"/>
      <c r="H104" s="15"/>
      <c r="I104" s="15"/>
      <c r="J104" s="35"/>
      <c r="K104" s="41"/>
    </row>
    <row r="105" spans="1:11" ht="25.5" x14ac:dyDescent="0.2">
      <c r="A105" s="20" t="s">
        <v>46</v>
      </c>
      <c r="B105" s="21">
        <f t="shared" ref="B105:G105" si="34">SUM(B102)</f>
        <v>0</v>
      </c>
      <c r="C105" s="21">
        <f t="shared" si="34"/>
        <v>0</v>
      </c>
      <c r="D105" s="21">
        <f t="shared" si="34"/>
        <v>0</v>
      </c>
      <c r="E105" s="21">
        <f t="shared" si="34"/>
        <v>36</v>
      </c>
      <c r="F105" s="21">
        <f t="shared" si="34"/>
        <v>0</v>
      </c>
      <c r="G105" s="21">
        <f t="shared" si="34"/>
        <v>36</v>
      </c>
      <c r="H105" s="21">
        <f t="shared" ref="H105:J105" si="35">SUM(H102)</f>
        <v>36</v>
      </c>
      <c r="I105" s="21">
        <f t="shared" si="35"/>
        <v>0</v>
      </c>
      <c r="J105" s="39">
        <f t="shared" si="35"/>
        <v>36</v>
      </c>
      <c r="K105" s="42">
        <f t="shared" si="22"/>
        <v>1</v>
      </c>
    </row>
    <row r="106" spans="1:11" x14ac:dyDescent="0.2">
      <c r="K106" s="41"/>
    </row>
    <row r="107" spans="1:11" x14ac:dyDescent="0.2">
      <c r="A107" s="11" t="s">
        <v>75</v>
      </c>
      <c r="B107" s="15"/>
      <c r="C107" s="29"/>
      <c r="D107" s="28"/>
      <c r="E107" s="28"/>
      <c r="F107" s="29"/>
      <c r="G107" s="29"/>
      <c r="H107" s="29"/>
      <c r="I107" s="29"/>
      <c r="J107" s="40"/>
      <c r="K107" s="41"/>
    </row>
    <row r="108" spans="1:11" x14ac:dyDescent="0.2">
      <c r="A108" s="12"/>
      <c r="B108" s="15"/>
      <c r="C108" s="29"/>
      <c r="D108" s="28"/>
      <c r="E108" s="28"/>
      <c r="F108" s="29"/>
      <c r="G108" s="29"/>
      <c r="H108" s="29"/>
      <c r="I108" s="29"/>
      <c r="J108" s="40"/>
      <c r="K108" s="41"/>
    </row>
    <row r="109" spans="1:11" x14ac:dyDescent="0.2">
      <c r="A109" s="11" t="s">
        <v>8</v>
      </c>
      <c r="B109" s="13">
        <f>SUM(B110:B112)</f>
        <v>0</v>
      </c>
      <c r="C109" s="13">
        <f t="shared" ref="C109:G109" si="36">SUM(C110:C112)</f>
        <v>0</v>
      </c>
      <c r="D109" s="13">
        <f t="shared" si="36"/>
        <v>0</v>
      </c>
      <c r="E109" s="13">
        <f t="shared" si="36"/>
        <v>180</v>
      </c>
      <c r="F109" s="13">
        <f t="shared" si="36"/>
        <v>0</v>
      </c>
      <c r="G109" s="13">
        <f t="shared" si="36"/>
        <v>180</v>
      </c>
      <c r="H109" s="13">
        <f t="shared" ref="H109:J109" si="37">SUM(H110:H112)</f>
        <v>180</v>
      </c>
      <c r="I109" s="13">
        <f t="shared" si="37"/>
        <v>0</v>
      </c>
      <c r="J109" s="36">
        <f t="shared" si="37"/>
        <v>180</v>
      </c>
      <c r="K109" s="41">
        <f t="shared" si="22"/>
        <v>1</v>
      </c>
    </row>
    <row r="110" spans="1:11" x14ac:dyDescent="0.2">
      <c r="A110" s="18" t="s">
        <v>76</v>
      </c>
      <c r="B110" s="15"/>
      <c r="C110" s="15"/>
      <c r="D110" s="15"/>
      <c r="E110" s="15">
        <v>100</v>
      </c>
      <c r="F110" s="15"/>
      <c r="G110" s="15">
        <f t="shared" ref="G110:G111" si="38">SUM(E110:F110)</f>
        <v>100</v>
      </c>
      <c r="H110" s="15">
        <v>100</v>
      </c>
      <c r="I110" s="15"/>
      <c r="J110" s="35">
        <f>SUM(H110:I110)</f>
        <v>100</v>
      </c>
      <c r="K110" s="41">
        <f t="shared" si="22"/>
        <v>1</v>
      </c>
    </row>
    <row r="111" spans="1:11" x14ac:dyDescent="0.2">
      <c r="A111" s="18" t="s">
        <v>77</v>
      </c>
      <c r="B111" s="15"/>
      <c r="C111" s="15"/>
      <c r="D111" s="15"/>
      <c r="E111" s="15">
        <v>50</v>
      </c>
      <c r="F111" s="15"/>
      <c r="G111" s="15">
        <f t="shared" si="38"/>
        <v>50</v>
      </c>
      <c r="H111" s="15">
        <v>50</v>
      </c>
      <c r="I111" s="15"/>
      <c r="J111" s="35">
        <f t="shared" ref="J111:J112" si="39">SUM(H111:I111)</f>
        <v>50</v>
      </c>
      <c r="K111" s="41">
        <f t="shared" si="22"/>
        <v>1</v>
      </c>
    </row>
    <row r="112" spans="1:11" x14ac:dyDescent="0.2">
      <c r="A112" s="18" t="s">
        <v>78</v>
      </c>
      <c r="B112" s="15"/>
      <c r="C112" s="15"/>
      <c r="D112" s="15">
        <f>SUM(B112:C112)</f>
        <v>0</v>
      </c>
      <c r="E112" s="15">
        <v>30</v>
      </c>
      <c r="F112" s="15"/>
      <c r="G112" s="15">
        <f>SUM(E112:F112)</f>
        <v>30</v>
      </c>
      <c r="H112" s="15">
        <v>30</v>
      </c>
      <c r="I112" s="15"/>
      <c r="J112" s="35">
        <f t="shared" si="39"/>
        <v>30</v>
      </c>
      <c r="K112" s="41">
        <f t="shared" si="22"/>
        <v>1</v>
      </c>
    </row>
    <row r="113" spans="1:12" x14ac:dyDescent="0.2">
      <c r="A113" s="18"/>
      <c r="B113" s="19"/>
      <c r="C113" s="29"/>
      <c r="D113" s="28"/>
      <c r="E113" s="28"/>
      <c r="F113" s="29"/>
      <c r="G113" s="29"/>
      <c r="H113" s="15"/>
      <c r="I113" s="15"/>
      <c r="J113" s="35"/>
      <c r="K113" s="41"/>
    </row>
    <row r="114" spans="1:12" ht="38.25" x14ac:dyDescent="0.2">
      <c r="A114" s="20" t="s">
        <v>79</v>
      </c>
      <c r="B114" s="21">
        <f t="shared" ref="B114:G114" si="40">SUM(B109)</f>
        <v>0</v>
      </c>
      <c r="C114" s="21">
        <f t="shared" si="40"/>
        <v>0</v>
      </c>
      <c r="D114" s="21">
        <f t="shared" si="40"/>
        <v>0</v>
      </c>
      <c r="E114" s="21">
        <f t="shared" si="40"/>
        <v>180</v>
      </c>
      <c r="F114" s="21">
        <f t="shared" si="40"/>
        <v>0</v>
      </c>
      <c r="G114" s="21">
        <f t="shared" si="40"/>
        <v>180</v>
      </c>
      <c r="H114" s="21">
        <f t="shared" ref="H114:J114" si="41">SUM(H109)</f>
        <v>180</v>
      </c>
      <c r="I114" s="21">
        <f t="shared" si="41"/>
        <v>0</v>
      </c>
      <c r="J114" s="39">
        <f t="shared" si="41"/>
        <v>180</v>
      </c>
      <c r="K114" s="42">
        <f t="shared" si="22"/>
        <v>1</v>
      </c>
    </row>
    <row r="115" spans="1:12" x14ac:dyDescent="0.2">
      <c r="K115" s="41"/>
    </row>
    <row r="116" spans="1:12" x14ac:dyDescent="0.2">
      <c r="A116" s="11" t="s">
        <v>80</v>
      </c>
      <c r="B116" s="15"/>
      <c r="C116" s="29"/>
      <c r="D116" s="28"/>
      <c r="E116" s="28"/>
      <c r="F116" s="29"/>
      <c r="G116" s="29"/>
      <c r="H116" s="29"/>
      <c r="I116" s="29"/>
      <c r="J116" s="40"/>
      <c r="K116" s="41"/>
    </row>
    <row r="117" spans="1:12" x14ac:dyDescent="0.2">
      <c r="A117" s="12"/>
      <c r="B117" s="15"/>
      <c r="C117" s="29"/>
      <c r="D117" s="28"/>
      <c r="E117" s="28"/>
      <c r="F117" s="29"/>
      <c r="G117" s="29"/>
      <c r="H117" s="29"/>
      <c r="I117" s="29"/>
      <c r="J117" s="40"/>
      <c r="K117" s="41"/>
    </row>
    <row r="118" spans="1:12" x14ac:dyDescent="0.2">
      <c r="A118" s="11" t="s">
        <v>8</v>
      </c>
      <c r="B118" s="13">
        <f t="shared" ref="B118:G118" si="42">SUM(B119:B119)</f>
        <v>0</v>
      </c>
      <c r="C118" s="13">
        <f t="shared" si="42"/>
        <v>0</v>
      </c>
      <c r="D118" s="13">
        <f t="shared" si="42"/>
        <v>0</v>
      </c>
      <c r="E118" s="13">
        <f t="shared" si="42"/>
        <v>165</v>
      </c>
      <c r="F118" s="13">
        <f t="shared" si="42"/>
        <v>0</v>
      </c>
      <c r="G118" s="13">
        <f t="shared" si="42"/>
        <v>165</v>
      </c>
      <c r="H118" s="13">
        <f t="shared" ref="H118:J118" si="43">SUM(H119:H119)</f>
        <v>165</v>
      </c>
      <c r="I118" s="13">
        <f t="shared" si="43"/>
        <v>0</v>
      </c>
      <c r="J118" s="36">
        <f t="shared" si="43"/>
        <v>165</v>
      </c>
      <c r="K118" s="41">
        <f t="shared" si="22"/>
        <v>1</v>
      </c>
    </row>
    <row r="119" spans="1:12" x14ac:dyDescent="0.2">
      <c r="A119" s="18" t="s">
        <v>81</v>
      </c>
      <c r="B119" s="15"/>
      <c r="C119" s="15"/>
      <c r="D119" s="15"/>
      <c r="E119" s="15">
        <v>165</v>
      </c>
      <c r="F119" s="15"/>
      <c r="G119" s="15">
        <f>SUM(E119:F119)</f>
        <v>165</v>
      </c>
      <c r="H119" s="15">
        <v>165</v>
      </c>
      <c r="I119" s="15"/>
      <c r="J119" s="35">
        <f>SUM(H119:I119)</f>
        <v>165</v>
      </c>
      <c r="K119" s="41">
        <f t="shared" si="22"/>
        <v>1</v>
      </c>
    </row>
    <row r="120" spans="1:12" x14ac:dyDescent="0.2">
      <c r="A120" s="18"/>
      <c r="B120" s="19"/>
      <c r="C120" s="29"/>
      <c r="D120" s="28"/>
      <c r="E120" s="28"/>
      <c r="F120" s="29"/>
      <c r="G120" s="29"/>
      <c r="H120" s="15"/>
      <c r="I120" s="15"/>
      <c r="J120" s="38"/>
      <c r="K120" s="47"/>
    </row>
    <row r="121" spans="1:12" ht="25.5" x14ac:dyDescent="0.2">
      <c r="A121" s="20" t="s">
        <v>48</v>
      </c>
      <c r="B121" s="21">
        <f t="shared" ref="B121:G121" si="44">SUM(B118)</f>
        <v>0</v>
      </c>
      <c r="C121" s="21">
        <f t="shared" si="44"/>
        <v>0</v>
      </c>
      <c r="D121" s="21">
        <f t="shared" si="44"/>
        <v>0</v>
      </c>
      <c r="E121" s="21">
        <f t="shared" si="44"/>
        <v>165</v>
      </c>
      <c r="F121" s="21">
        <f t="shared" si="44"/>
        <v>0</v>
      </c>
      <c r="G121" s="21">
        <f t="shared" si="44"/>
        <v>165</v>
      </c>
      <c r="H121" s="21">
        <f t="shared" ref="H121:J121" si="45">SUM(H118)</f>
        <v>165</v>
      </c>
      <c r="I121" s="39">
        <f t="shared" si="45"/>
        <v>0</v>
      </c>
      <c r="J121" s="21">
        <f t="shared" si="45"/>
        <v>165</v>
      </c>
      <c r="K121" s="42">
        <f t="shared" si="22"/>
        <v>1</v>
      </c>
    </row>
    <row r="122" spans="1:12" x14ac:dyDescent="0.2">
      <c r="J122" s="45"/>
      <c r="K122" s="46"/>
      <c r="L122" s="45"/>
    </row>
    <row r="123" spans="1:12" x14ac:dyDescent="0.2">
      <c r="J123" s="45"/>
      <c r="K123" s="45"/>
      <c r="L123" s="45"/>
    </row>
  </sheetData>
  <mergeCells count="11">
    <mergeCell ref="K6:K7"/>
    <mergeCell ref="I1:K1"/>
    <mergeCell ref="A3:K3"/>
    <mergeCell ref="C6:C7"/>
    <mergeCell ref="D6:D7"/>
    <mergeCell ref="E6:G6"/>
    <mergeCell ref="H6:J6"/>
    <mergeCell ref="A5:B5"/>
    <mergeCell ref="A4:B4"/>
    <mergeCell ref="A6:A7"/>
    <mergeCell ref="B6:B7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9" scale="46" orientation="portrait" r:id="rId1"/>
  <headerFooter alignWithMargins="0">
    <oddFooter>&amp;C&amp;P</oddFooter>
  </headerFooter>
  <rowBreaks count="1" manualBreakCount="1">
    <brk id="9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Csere Angelika</dc:creator>
  <cp:lastModifiedBy>Boráros Barbara</cp:lastModifiedBy>
  <cp:lastPrinted>2020-05-20T08:41:55Z</cp:lastPrinted>
  <dcterms:created xsi:type="dcterms:W3CDTF">2014-01-10T08:24:40Z</dcterms:created>
  <dcterms:modified xsi:type="dcterms:W3CDTF">2020-06-24T12:05:19Z</dcterms:modified>
</cp:coreProperties>
</file>